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032" windowHeight="793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6" i="1" l="1"/>
  <c r="D56" i="1"/>
  <c r="G58" i="1"/>
  <c r="E37" i="1"/>
  <c r="E15" i="1"/>
  <c r="D15" i="1"/>
  <c r="G19" i="1"/>
  <c r="G45" i="1" l="1"/>
  <c r="G46" i="1"/>
  <c r="E45" i="1"/>
  <c r="E43" i="1"/>
  <c r="G41" i="1"/>
  <c r="E8" i="1"/>
  <c r="D49" i="1" l="1"/>
  <c r="D37" i="1"/>
  <c r="E35" i="1"/>
  <c r="G35" i="1" s="1"/>
  <c r="D35" i="1"/>
  <c r="D27" i="1" l="1"/>
  <c r="D30" i="1" l="1"/>
  <c r="E30" i="1" l="1"/>
  <c r="G32" i="1"/>
  <c r="G42" i="1" l="1"/>
  <c r="D8" i="1"/>
  <c r="D64" i="1" l="1"/>
  <c r="E49" i="1"/>
  <c r="E27" i="1" l="1"/>
  <c r="G20" i="1"/>
  <c r="G9" i="1"/>
  <c r="G10" i="1"/>
  <c r="G12" i="1"/>
  <c r="G14" i="1"/>
  <c r="G16" i="1"/>
  <c r="G17" i="1"/>
  <c r="G21" i="1"/>
  <c r="D69" i="1"/>
  <c r="E62" i="1" l="1"/>
  <c r="E64" i="1"/>
  <c r="E33" i="1"/>
  <c r="E25" i="1"/>
  <c r="E68" i="1" l="1"/>
  <c r="E23" i="1"/>
  <c r="E13" i="1" s="1"/>
  <c r="G67" i="1"/>
  <c r="G11" i="1" l="1"/>
  <c r="E7" i="1"/>
  <c r="E6" i="1" s="1"/>
  <c r="E47" i="1" s="1"/>
  <c r="G66" i="1"/>
  <c r="E69" i="1" l="1"/>
  <c r="G65" i="1"/>
  <c r="G64" i="1" l="1"/>
  <c r="G63" i="1" l="1"/>
  <c r="D62" i="1" l="1"/>
  <c r="D68" i="1" s="1"/>
  <c r="G62" i="1" l="1"/>
  <c r="G68" i="1"/>
  <c r="G61" i="1"/>
  <c r="G60" i="1" l="1"/>
  <c r="G59" i="1" l="1"/>
  <c r="G57" i="1" l="1"/>
  <c r="G56" i="1" l="1"/>
  <c r="G55" i="1" l="1"/>
  <c r="G54" i="1" l="1"/>
  <c r="G53" i="1" l="1"/>
  <c r="G52" i="1" l="1"/>
  <c r="G50" i="1" l="1"/>
  <c r="G49" i="1" l="1"/>
  <c r="G40" i="1" l="1"/>
  <c r="G39" i="1" l="1"/>
  <c r="G38" i="1" l="1"/>
  <c r="G37" i="1" l="1"/>
  <c r="G36" i="1" l="1"/>
  <c r="G34" i="1" l="1"/>
  <c r="D33" i="1" l="1"/>
  <c r="G33" i="1" s="1"/>
  <c r="G31" i="1" l="1"/>
  <c r="G30" i="1" l="1"/>
  <c r="G29" i="1" l="1"/>
  <c r="G28" i="1" l="1"/>
  <c r="G27" i="1" l="1"/>
  <c r="G26" i="1" l="1"/>
  <c r="G25" i="1" l="1"/>
  <c r="G24" i="1" l="1"/>
  <c r="D23" i="1" l="1"/>
  <c r="G23" i="1" s="1"/>
  <c r="G22" i="1" l="1"/>
  <c r="G18" i="1" l="1"/>
  <c r="G15" i="1"/>
  <c r="D13" i="1" l="1"/>
  <c r="D6" i="1" s="1"/>
  <c r="G13" i="1" l="1"/>
  <c r="G8" i="1"/>
  <c r="D7" i="1" l="1"/>
  <c r="G7" i="1" l="1"/>
  <c r="G44" i="1"/>
  <c r="D47" i="1" l="1"/>
  <c r="G47" i="1" s="1"/>
  <c r="G43" i="1"/>
</calcChain>
</file>

<file path=xl/sharedStrings.xml><?xml version="1.0" encoding="utf-8"?>
<sst xmlns="http://schemas.openxmlformats.org/spreadsheetml/2006/main" count="70" uniqueCount="70">
  <si>
    <t>Наименование показателя</t>
  </si>
  <si>
    <t>% исполнения к году</t>
  </si>
  <si>
    <t>ДОХОДЫ</t>
  </si>
  <si>
    <t>НАЛОГИ НА ПРИБЫЛЬ, ДОХОДЫ</t>
  </si>
  <si>
    <t>Налог на доходы физических лиц</t>
  </si>
  <si>
    <t>Налог на доходы физических лиц с доходов,источником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227,227.1и 228 Налогового кодекса Российской Федерации (сумма платежа (перерасчеты,недоимка и задолженность по соответствующему платежу, в том числе по отмененному)</t>
  </si>
  <si>
    <t>Налог на доходы физических лиц с доходов,источником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227,227.1и 228 Налогового кодекса Российской Федерации (пени по соответствующему платежу)</t>
  </si>
  <si>
    <t>Налог на доходы физических лиц, в виде фиксированных авансовых платежей с 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платежа( перерасчеты, недоимка и задолженность по соответствующему платежу, в том числе по отмененному)</t>
  </si>
  <si>
    <t>НАЛОГИ НА СОВОКУПНЫЙ ДОХОД</t>
  </si>
  <si>
    <t>Единый сельскохозяйственный налог (сумма платежа( перерасчеты, недоимка и задолженность по соответствующему платежу, в том числе по отмененному)</t>
  </si>
  <si>
    <t>НАЛОГ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</si>
  <si>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</si>
  <si>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платежа(переасчеты,недоимка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</si>
  <si>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 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</si>
  <si>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</si>
  <si>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(прочие поступления)</t>
  </si>
  <si>
    <t>ГОСУДАРСТВЕННАЯ ПОШЛИНА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</si>
  <si>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 на совершение нотариальных действий (сумма платежа(перерасчеты, недомка и задолженность по соответствующему платежу, в том числе по отмененному))</t>
  </si>
  <si>
    <t>ЗАДОЛЖЕННОСТЬ И ПЕРЕРАСЧЕТЫ ПО ОТМЕНЕННЫМ НАЛОГАМ,СБОРАМ И ИНЫМ ОБЯЗАТЕЛЬНЫМ ПЛАТЕЖАМ</t>
  </si>
  <si>
    <t>Земельный налог (по обязательствам, возникшим до 1 января 2006 года),мобилизуемый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</si>
  <si>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ДОХОДЫ ОТ ИСПОЛЬЗОВАНИЯ ИМУЩЕСТВА, НАХОДЯЩЕГОСЯ В ГОСУДАРСТВЕННОЙ И МУНИЦИПАЛЬНОЙ СОБСТВЕННОСТИ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</si>
  <si>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 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</si>
  <si>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</si>
  <si>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</si>
  <si>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</si>
  <si>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ДОХОДЫ ОТ ПРОДАЖИ МАТЕРИАЛЬНЫХ И НЕМАТЕРИАЛЬНЫХ АКТИВОВ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</si>
  <si>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</si>
  <si>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ШТРАФЫ, САНКЦИИ,ВОЗМЕЩЕНИЕ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</si>
  <si>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</si>
  <si>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БЕЗВОЗМЕЗДНЫЕ ПОСТУПЛЕНИЯ</t>
  </si>
  <si>
    <t>Дотации бюджетам сельских поселений на выравнивание бюджетной обеспеченности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</si>
  <si>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</si>
  <si>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</si>
  <si>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</t>
  </si>
  <si>
    <t>Прочие безвозмездные поступления в бюджеты сельских поселений</t>
  </si>
  <si>
    <t>ВСЕГО ДОХОДОВ</t>
  </si>
  <si>
    <t>РАСХОДЫ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</si>
  <si>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</si>
  <si>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</si>
  <si>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</si>
  <si>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</si>
  <si>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</si>
  <si>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</si>
  <si>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</si>
  <si>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</si>
  <si>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</si>
  <si>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</si>
  <si>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</si>
  <si>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КУЛЬТУРА, КИНЕМАТОГРАФИЯ</t>
  </si>
  <si>
    <t xml:space="preserve">Культура </t>
  </si>
  <si>
    <t>СОЦИАЛЬНАЯ ПОЛИТИКА</t>
  </si>
  <si>
    <t>ФИЗИЧЕСКАЯ КУЛЬТУРА И СПОРТ</t>
  </si>
  <si>
    <t>Пенсионное обеспечение</t>
  </si>
  <si>
    <t>Социальное обеспечение населения</t>
  </si>
  <si>
    <t>ВСЕГО РАСХОДОВ</t>
  </si>
  <si>
    <t>ПРОФИЦИТ/ДЕФИЦИТ БЮДЖЕТА</t>
  </si>
  <si>
    <t>Земельный налог с физических лиц, обладающих земельным участком, расположенным в границах сельских поселений (сумма платежа,(переасчеты, недоимка и задолженность по соответствующему платежу, в том числе по отмененному)</t>
  </si>
  <si>
    <t>Прочие межбюджетные трансферты передаваемые бюджетам сельских поселений</t>
  </si>
  <si>
    <t>Налог на доходы физических лиц с доходов, полученных физическими лицами в соответствии со статьей 228 Налогового кодекса Российской  Федерации</t>
  </si>
  <si>
    <t>Прочие доходы от компенсации затрат бюджетов сельских поселений</t>
  </si>
  <si>
    <t>Отчет об исполнении бюджета муниципального образования Второвское Камешковского района на 01 апреля  2020 года (тыс.руб.)</t>
  </si>
  <si>
    <t>План 2020год</t>
  </si>
  <si>
    <t>Исполнено на 01.04.2020</t>
  </si>
  <si>
    <t>Субвенции местным бюджетам на выполнение передаваемых полномочий субъектовРоссийской Федерации</t>
  </si>
  <si>
    <t>Обеспечение проведения выборов и референдумов</t>
  </si>
  <si>
    <t>ВОЗВРАТ ОСТАТКОВ СУБСИДИИ, СУБВЕНЦИИ И ИНЫХ МЕЖБЮДЖЕТНЫХ ТРАНСФЕРТОВ, ИМЕЮЩИХ ЦЕЛЕВОЕ НАЗНАЧЕНИЕ, ПРОШЛЫХ ЛЕТ</t>
  </si>
  <si>
    <t>Возврат прочих остатков субсидий, субвенции и иных межбюджетных трансфертов, имеющих целевое назначение, прошлых лет из бюджетов сельских поселенийц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</si>
  <si>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алатежу согласно законодательсту Российской Федерации)</t>
  </si>
  <si>
    <t>Коммунальное хозяйство</t>
  </si>
  <si>
    <t xml:space="preserve">Приложение к постановлению администрации муниципального образования Второвское Камешковского района от 02.04.2020   № 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</si>
</sst>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0" xfId="0" applyNumberFormat="1" applyFont="1" applyAlignment="1">
      <alignment horizontal="right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4" fontId="2" fillId="0" borderId="17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164" fontId="1" fillId="0" borderId="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164" fontId="1" fillId="0" borderId="19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2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64" fontId="2" fillId="0" borderId="24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2" fillId="0" borderId="41" xfId="0" applyFont="1" applyBorder="1" applyAlignment="1">
      <alignment horizontal="left" wrapText="1"/>
    </xf>
    <xf numFmtId="0" fontId="2" fillId="0" borderId="38" xfId="0" applyFont="1" applyBorder="1" applyAlignment="1">
      <alignment horizontal="left" wrapText="1"/>
    </xf>
    <xf numFmtId="0" fontId="2" fillId="0" borderId="39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164" fontId="1" fillId="0" borderId="3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22" workbookViewId="0">
      <selection activeCell="G1" sqref="G1:H1"/>
    </sheetView>
  </sheetViews>
  <sheetFormatPr defaultRowHeight="13.2" x14ac:dyDescent="0.25"/>
  <cols>
    <col min="3" max="3" width="15" customWidth="1"/>
    <col min="4" max="4" width="12.88671875" customWidth="1"/>
    <col min="5" max="5" width="9.109375" customWidth="1"/>
    <col min="6" max="6" width="7.6640625" customWidth="1"/>
    <col min="7" max="7" width="16.33203125" customWidth="1"/>
  </cols>
  <sheetData>
    <row r="1" spans="1:8" ht="66.599999999999994" customHeight="1" x14ac:dyDescent="0.25">
      <c r="G1" s="30" t="s">
        <v>69</v>
      </c>
      <c r="H1" s="30"/>
    </row>
    <row r="2" spans="1:8" ht="1.5" hidden="1" customHeight="1" x14ac:dyDescent="0.25"/>
    <row r="3" spans="1:8" ht="27" customHeight="1" x14ac:dyDescent="0.25">
      <c r="A3" s="110" t="s">
        <v>60</v>
      </c>
      <c r="B3" s="110"/>
      <c r="C3" s="110"/>
      <c r="D3" s="110"/>
      <c r="E3" s="110"/>
      <c r="F3" s="110"/>
      <c r="G3" s="110"/>
    </row>
    <row r="4" spans="1:8" ht="38.25" customHeight="1" x14ac:dyDescent="0.25">
      <c r="A4" s="1" t="s">
        <v>0</v>
      </c>
      <c r="B4" s="1"/>
      <c r="C4" s="1"/>
      <c r="D4" s="2" t="s">
        <v>61</v>
      </c>
      <c r="E4" s="103" t="s">
        <v>62</v>
      </c>
      <c r="F4" s="104"/>
      <c r="G4" s="103" t="s">
        <v>1</v>
      </c>
      <c r="H4" s="104"/>
    </row>
    <row r="5" spans="1:8" ht="12.75" customHeight="1" thickBot="1" x14ac:dyDescent="0.3">
      <c r="A5" s="105">
        <v>1</v>
      </c>
      <c r="B5" s="109"/>
      <c r="C5" s="106"/>
      <c r="D5" s="11">
        <v>2</v>
      </c>
      <c r="E5" s="105">
        <v>3</v>
      </c>
      <c r="F5" s="106"/>
      <c r="G5" s="105">
        <v>4</v>
      </c>
      <c r="H5" s="106"/>
    </row>
    <row r="6" spans="1:8" ht="12.75" customHeight="1" thickBot="1" x14ac:dyDescent="0.3">
      <c r="A6" s="78" t="s">
        <v>2</v>
      </c>
      <c r="B6" s="79"/>
      <c r="C6" s="80"/>
      <c r="D6" s="9">
        <f>D7+D13+D15+D23+D25+D27+D30+D33+D35</f>
        <v>11555.9</v>
      </c>
      <c r="E6" s="34">
        <f>E7+E13+E15+E23+E25+E27+E30+E33+E35</f>
        <v>1780.2000000000003</v>
      </c>
      <c r="F6" s="35"/>
      <c r="G6" s="107"/>
      <c r="H6" s="108"/>
    </row>
    <row r="7" spans="1:8" ht="13.8" thickBot="1" x14ac:dyDescent="0.3">
      <c r="A7" s="78" t="s">
        <v>3</v>
      </c>
      <c r="B7" s="79"/>
      <c r="C7" s="80"/>
      <c r="D7" s="9">
        <f>D8</f>
        <v>735</v>
      </c>
      <c r="E7" s="34">
        <f>E8</f>
        <v>170.4</v>
      </c>
      <c r="F7" s="35"/>
      <c r="G7" s="34">
        <f>E7/D7%</f>
        <v>23.183673469387756</v>
      </c>
      <c r="H7" s="36"/>
    </row>
    <row r="8" spans="1:8" x14ac:dyDescent="0.25">
      <c r="A8" s="40" t="s">
        <v>4</v>
      </c>
      <c r="B8" s="41"/>
      <c r="C8" s="42"/>
      <c r="D8" s="4">
        <f>D9+D10+D11+D12</f>
        <v>735</v>
      </c>
      <c r="E8" s="94">
        <f t="shared" ref="E8" si="0">E9+E10+E11+E12</f>
        <v>170.4</v>
      </c>
      <c r="F8" s="95"/>
      <c r="G8" s="43">
        <f t="shared" ref="G8:G68" si="1">E8/D8%</f>
        <v>23.183673469387756</v>
      </c>
      <c r="H8" s="44"/>
    </row>
    <row r="9" spans="1:8" ht="141.75" customHeight="1" x14ac:dyDescent="0.25">
      <c r="A9" s="27" t="s">
        <v>5</v>
      </c>
      <c r="B9" s="28"/>
      <c r="C9" s="29"/>
      <c r="D9" s="3">
        <v>725</v>
      </c>
      <c r="E9" s="25">
        <v>167.9</v>
      </c>
      <c r="F9" s="26"/>
      <c r="G9" s="25">
        <f t="shared" si="1"/>
        <v>23.158620689655173</v>
      </c>
      <c r="H9" s="26"/>
    </row>
    <row r="10" spans="1:8" ht="114.75" customHeight="1" x14ac:dyDescent="0.25">
      <c r="A10" s="27" t="s">
        <v>6</v>
      </c>
      <c r="B10" s="28"/>
      <c r="C10" s="29"/>
      <c r="D10" s="3">
        <v>3</v>
      </c>
      <c r="E10" s="25">
        <v>0.2</v>
      </c>
      <c r="F10" s="26"/>
      <c r="G10" s="25">
        <f t="shared" si="1"/>
        <v>6.666666666666667</v>
      </c>
      <c r="H10" s="26"/>
    </row>
    <row r="11" spans="1:8" ht="81" customHeight="1" x14ac:dyDescent="0.25">
      <c r="A11" s="27" t="s">
        <v>58</v>
      </c>
      <c r="B11" s="28"/>
      <c r="C11" s="29"/>
      <c r="D11" s="3">
        <v>3</v>
      </c>
      <c r="E11" s="25">
        <v>1</v>
      </c>
      <c r="F11" s="26"/>
      <c r="G11" s="25">
        <f t="shared" si="1"/>
        <v>33.333333333333336</v>
      </c>
      <c r="H11" s="26"/>
    </row>
    <row r="12" spans="1:8" ht="162" customHeight="1" thickBot="1" x14ac:dyDescent="0.3">
      <c r="A12" s="57" t="s">
        <v>7</v>
      </c>
      <c r="B12" s="58"/>
      <c r="C12" s="59"/>
      <c r="D12" s="6">
        <v>4</v>
      </c>
      <c r="E12" s="55">
        <v>1.3</v>
      </c>
      <c r="F12" s="56"/>
      <c r="G12" s="55">
        <f t="shared" si="1"/>
        <v>32.5</v>
      </c>
      <c r="H12" s="56"/>
    </row>
    <row r="13" spans="1:8" ht="21" customHeight="1" thickBot="1" x14ac:dyDescent="0.3">
      <c r="A13" s="78" t="s">
        <v>8</v>
      </c>
      <c r="B13" s="79"/>
      <c r="C13" s="80"/>
      <c r="D13" s="9">
        <f t="shared" ref="D13:D69" si="2">D14</f>
        <v>3</v>
      </c>
      <c r="E13" s="34">
        <f t="shared" ref="E13:E62" si="3">E14</f>
        <v>3.1</v>
      </c>
      <c r="F13" s="35"/>
      <c r="G13" s="34">
        <f t="shared" si="1"/>
        <v>103.33333333333334</v>
      </c>
      <c r="H13" s="36"/>
    </row>
    <row r="14" spans="1:8" ht="55.5" customHeight="1" thickBot="1" x14ac:dyDescent="0.3">
      <c r="A14" s="96" t="s">
        <v>9</v>
      </c>
      <c r="B14" s="97"/>
      <c r="C14" s="98"/>
      <c r="D14" s="7">
        <v>3</v>
      </c>
      <c r="E14" s="94">
        <v>3.1</v>
      </c>
      <c r="F14" s="95"/>
      <c r="G14" s="94">
        <f t="shared" si="1"/>
        <v>103.33333333333334</v>
      </c>
      <c r="H14" s="99"/>
    </row>
    <row r="15" spans="1:8" ht="13.8" thickBot="1" x14ac:dyDescent="0.3">
      <c r="A15" s="78" t="s">
        <v>10</v>
      </c>
      <c r="B15" s="79"/>
      <c r="C15" s="80"/>
      <c r="D15" s="10">
        <f>D16+D17+D18+D20+D21+D22+D19</f>
        <v>7776</v>
      </c>
      <c r="E15" s="100">
        <f>E16+E17+E18+E20+E21+E22+E19</f>
        <v>1318.2000000000003</v>
      </c>
      <c r="F15" s="101"/>
      <c r="G15" s="100">
        <f t="shared" si="1"/>
        <v>16.952160493827162</v>
      </c>
      <c r="H15" s="102"/>
    </row>
    <row r="16" spans="1:8" ht="105" customHeight="1" x14ac:dyDescent="0.25">
      <c r="A16" s="40" t="s">
        <v>11</v>
      </c>
      <c r="B16" s="41"/>
      <c r="C16" s="42"/>
      <c r="D16" s="4">
        <v>636</v>
      </c>
      <c r="E16" s="43">
        <v>35.6</v>
      </c>
      <c r="F16" s="44"/>
      <c r="G16" s="43">
        <f t="shared" si="1"/>
        <v>5.5974842767295598</v>
      </c>
      <c r="H16" s="44"/>
    </row>
    <row r="17" spans="1:8" ht="90.75" customHeight="1" x14ac:dyDescent="0.25">
      <c r="A17" s="27" t="s">
        <v>12</v>
      </c>
      <c r="B17" s="28"/>
      <c r="C17" s="29"/>
      <c r="D17" s="3">
        <v>3460</v>
      </c>
      <c r="E17" s="25">
        <v>843.6</v>
      </c>
      <c r="F17" s="26"/>
      <c r="G17" s="25">
        <f t="shared" si="1"/>
        <v>24.381502890173412</v>
      </c>
      <c r="H17" s="26"/>
    </row>
    <row r="18" spans="1:8" ht="61.5" customHeight="1" x14ac:dyDescent="0.25">
      <c r="A18" s="27" t="s">
        <v>13</v>
      </c>
      <c r="B18" s="28"/>
      <c r="C18" s="29"/>
      <c r="D18" s="3">
        <v>25</v>
      </c>
      <c r="E18" s="25">
        <v>1.6</v>
      </c>
      <c r="F18" s="26"/>
      <c r="G18" s="25">
        <f t="shared" si="1"/>
        <v>6.4</v>
      </c>
      <c r="H18" s="26"/>
    </row>
    <row r="19" spans="1:8" ht="95.4" customHeight="1" x14ac:dyDescent="0.25">
      <c r="A19" s="27" t="s">
        <v>67</v>
      </c>
      <c r="B19" s="28"/>
      <c r="C19" s="29"/>
      <c r="D19" s="21">
        <v>15</v>
      </c>
      <c r="E19" s="25">
        <v>0.5</v>
      </c>
      <c r="F19" s="26"/>
      <c r="G19" s="25">
        <f t="shared" ref="G19" si="4">E19/D19%</f>
        <v>3.3333333333333335</v>
      </c>
      <c r="H19" s="26"/>
    </row>
    <row r="20" spans="1:8" ht="92.25" customHeight="1" x14ac:dyDescent="0.25">
      <c r="A20" s="27" t="s">
        <v>56</v>
      </c>
      <c r="B20" s="28"/>
      <c r="C20" s="29"/>
      <c r="D20" s="3">
        <v>3600</v>
      </c>
      <c r="E20" s="25">
        <v>416</v>
      </c>
      <c r="F20" s="26"/>
      <c r="G20" s="25">
        <f t="shared" ref="G20" si="5">E20/D20%</f>
        <v>11.555555555555555</v>
      </c>
      <c r="H20" s="26"/>
    </row>
    <row r="21" spans="1:8" ht="68.25" customHeight="1" x14ac:dyDescent="0.25">
      <c r="A21" s="27" t="s">
        <v>14</v>
      </c>
      <c r="B21" s="28"/>
      <c r="C21" s="29"/>
      <c r="D21" s="3">
        <v>40</v>
      </c>
      <c r="E21" s="25">
        <v>20.9</v>
      </c>
      <c r="F21" s="26"/>
      <c r="G21" s="25">
        <f t="shared" si="1"/>
        <v>52.249999999999993</v>
      </c>
      <c r="H21" s="26"/>
    </row>
    <row r="22" spans="1:8" ht="52.5" customHeight="1" thickBot="1" x14ac:dyDescent="0.3">
      <c r="A22" s="57" t="s">
        <v>15</v>
      </c>
      <c r="B22" s="58"/>
      <c r="C22" s="59"/>
      <c r="D22" s="6">
        <v>0</v>
      </c>
      <c r="E22" s="55">
        <v>0</v>
      </c>
      <c r="F22" s="56"/>
      <c r="G22" s="55" t="e">
        <f t="shared" si="1"/>
        <v>#DIV/0!</v>
      </c>
      <c r="H22" s="56"/>
    </row>
    <row r="23" spans="1:8" ht="13.8" thickBot="1" x14ac:dyDescent="0.3">
      <c r="A23" s="78" t="s">
        <v>16</v>
      </c>
      <c r="B23" s="79"/>
      <c r="C23" s="80"/>
      <c r="D23" s="9">
        <f t="shared" si="2"/>
        <v>5</v>
      </c>
      <c r="E23" s="34">
        <f t="shared" si="3"/>
        <v>1.5</v>
      </c>
      <c r="F23" s="35"/>
      <c r="G23" s="34">
        <f t="shared" si="1"/>
        <v>30</v>
      </c>
      <c r="H23" s="36"/>
    </row>
    <row r="24" spans="1:8" ht="129.75" customHeight="1" thickBot="1" x14ac:dyDescent="0.3">
      <c r="A24" s="87" t="s">
        <v>17</v>
      </c>
      <c r="B24" s="88"/>
      <c r="C24" s="89"/>
      <c r="D24" s="8">
        <v>5</v>
      </c>
      <c r="E24" s="50">
        <v>1.5</v>
      </c>
      <c r="F24" s="51"/>
      <c r="G24" s="50">
        <f t="shared" si="1"/>
        <v>30</v>
      </c>
      <c r="H24" s="51"/>
    </row>
    <row r="25" spans="1:8" ht="54" customHeight="1" thickBot="1" x14ac:dyDescent="0.3">
      <c r="A25" s="37" t="s">
        <v>18</v>
      </c>
      <c r="B25" s="38"/>
      <c r="C25" s="39"/>
      <c r="D25" s="9">
        <v>1</v>
      </c>
      <c r="E25" s="34">
        <f t="shared" si="3"/>
        <v>0</v>
      </c>
      <c r="F25" s="35"/>
      <c r="G25" s="34">
        <f t="shared" si="1"/>
        <v>0</v>
      </c>
      <c r="H25" s="36"/>
    </row>
    <row r="26" spans="1:8" ht="92.25" customHeight="1" thickBot="1" x14ac:dyDescent="0.3">
      <c r="A26" s="87" t="s">
        <v>19</v>
      </c>
      <c r="B26" s="88"/>
      <c r="C26" s="89"/>
      <c r="D26" s="8">
        <v>1</v>
      </c>
      <c r="E26" s="50">
        <v>0</v>
      </c>
      <c r="F26" s="51"/>
      <c r="G26" s="50">
        <f t="shared" si="1"/>
        <v>0</v>
      </c>
      <c r="H26" s="51"/>
    </row>
    <row r="27" spans="1:8" ht="63.75" customHeight="1" thickBot="1" x14ac:dyDescent="0.3">
      <c r="A27" s="37" t="s">
        <v>20</v>
      </c>
      <c r="B27" s="38"/>
      <c r="C27" s="39"/>
      <c r="D27" s="9">
        <f>D28+D29</f>
        <v>693.4</v>
      </c>
      <c r="E27" s="34">
        <f>E28+E29</f>
        <v>113.7</v>
      </c>
      <c r="F27" s="35"/>
      <c r="G27" s="34">
        <f t="shared" si="1"/>
        <v>16.39746178252091</v>
      </c>
      <c r="H27" s="36"/>
    </row>
    <row r="28" spans="1:8" ht="87.75" customHeight="1" x14ac:dyDescent="0.25">
      <c r="A28" s="40" t="s">
        <v>21</v>
      </c>
      <c r="B28" s="41"/>
      <c r="C28" s="42"/>
      <c r="D28" s="4">
        <v>690.4</v>
      </c>
      <c r="E28" s="43">
        <v>112.3</v>
      </c>
      <c r="F28" s="44"/>
      <c r="G28" s="43">
        <f t="shared" si="1"/>
        <v>16.26593279258401</v>
      </c>
      <c r="H28" s="44"/>
    </row>
    <row r="29" spans="1:8" ht="102" customHeight="1" thickBot="1" x14ac:dyDescent="0.3">
      <c r="A29" s="57" t="s">
        <v>22</v>
      </c>
      <c r="B29" s="58"/>
      <c r="C29" s="59"/>
      <c r="D29" s="6">
        <v>3</v>
      </c>
      <c r="E29" s="55">
        <v>1.4</v>
      </c>
      <c r="F29" s="56"/>
      <c r="G29" s="55">
        <f t="shared" si="1"/>
        <v>46.666666666666664</v>
      </c>
      <c r="H29" s="56"/>
    </row>
    <row r="30" spans="1:8" ht="39" customHeight="1" thickBot="1" x14ac:dyDescent="0.3">
      <c r="A30" s="37" t="s">
        <v>23</v>
      </c>
      <c r="B30" s="38"/>
      <c r="C30" s="39"/>
      <c r="D30" s="15">
        <f>D31+D32</f>
        <v>600</v>
      </c>
      <c r="E30" s="34">
        <f>E31+E32</f>
        <v>173.3</v>
      </c>
      <c r="F30" s="35"/>
      <c r="G30" s="34">
        <f t="shared" si="1"/>
        <v>28.883333333333336</v>
      </c>
      <c r="H30" s="36"/>
    </row>
    <row r="31" spans="1:8" ht="38.25" customHeight="1" x14ac:dyDescent="0.25">
      <c r="A31" s="87" t="s">
        <v>24</v>
      </c>
      <c r="B31" s="88"/>
      <c r="C31" s="89"/>
      <c r="D31" s="8">
        <v>600</v>
      </c>
      <c r="E31" s="50">
        <v>169.8</v>
      </c>
      <c r="F31" s="51"/>
      <c r="G31" s="50">
        <f t="shared" si="1"/>
        <v>28.3</v>
      </c>
      <c r="H31" s="51"/>
    </row>
    <row r="32" spans="1:8" ht="42" customHeight="1" x14ac:dyDescent="0.25">
      <c r="A32" s="90" t="s">
        <v>59</v>
      </c>
      <c r="B32" s="91"/>
      <c r="C32" s="92"/>
      <c r="D32" s="3">
        <v>0</v>
      </c>
      <c r="E32" s="93">
        <v>3.5</v>
      </c>
      <c r="F32" s="93"/>
      <c r="G32" s="93" t="e">
        <f t="shared" ref="G32" si="6">E32/D32%</f>
        <v>#DIV/0!</v>
      </c>
      <c r="H32" s="93"/>
    </row>
    <row r="33" spans="1:8" ht="36.75" customHeight="1" thickBot="1" x14ac:dyDescent="0.3">
      <c r="A33" s="84" t="s">
        <v>25</v>
      </c>
      <c r="B33" s="85"/>
      <c r="C33" s="86"/>
      <c r="D33" s="14">
        <f t="shared" si="2"/>
        <v>1732.5</v>
      </c>
      <c r="E33" s="75">
        <f t="shared" si="3"/>
        <v>0</v>
      </c>
      <c r="F33" s="76"/>
      <c r="G33" s="75">
        <f t="shared" si="1"/>
        <v>0</v>
      </c>
      <c r="H33" s="77"/>
    </row>
    <row r="34" spans="1:8" ht="64.5" customHeight="1" thickBot="1" x14ac:dyDescent="0.3">
      <c r="A34" s="87" t="s">
        <v>26</v>
      </c>
      <c r="B34" s="88"/>
      <c r="C34" s="89"/>
      <c r="D34" s="8">
        <v>1732.5</v>
      </c>
      <c r="E34" s="50">
        <v>0</v>
      </c>
      <c r="F34" s="51"/>
      <c r="G34" s="50">
        <f t="shared" si="1"/>
        <v>0</v>
      </c>
      <c r="H34" s="51"/>
    </row>
    <row r="35" spans="1:8" ht="26.25" customHeight="1" thickBot="1" x14ac:dyDescent="0.3">
      <c r="A35" s="37" t="s">
        <v>27</v>
      </c>
      <c r="B35" s="38"/>
      <c r="C35" s="39"/>
      <c r="D35" s="9">
        <f>D36</f>
        <v>10</v>
      </c>
      <c r="E35" s="34">
        <f>E36</f>
        <v>0</v>
      </c>
      <c r="F35" s="35"/>
      <c r="G35" s="34">
        <f t="shared" si="1"/>
        <v>0</v>
      </c>
      <c r="H35" s="36"/>
    </row>
    <row r="36" spans="1:8" ht="48.75" customHeight="1" x14ac:dyDescent="0.25">
      <c r="A36" s="57" t="s">
        <v>28</v>
      </c>
      <c r="B36" s="58"/>
      <c r="C36" s="59"/>
      <c r="D36" s="6">
        <v>10</v>
      </c>
      <c r="E36" s="55">
        <v>0</v>
      </c>
      <c r="F36" s="56"/>
      <c r="G36" s="55">
        <f t="shared" si="1"/>
        <v>0</v>
      </c>
      <c r="H36" s="56"/>
    </row>
    <row r="37" spans="1:8" x14ac:dyDescent="0.25">
      <c r="A37" s="111" t="s">
        <v>29</v>
      </c>
      <c r="B37" s="111"/>
      <c r="C37" s="111"/>
      <c r="D37" s="16">
        <f>D38+D39+D40+D42+D41</f>
        <v>17044.099999999999</v>
      </c>
      <c r="E37" s="46">
        <f>E38+E39+E40+E42+E41</f>
        <v>6325.8</v>
      </c>
      <c r="F37" s="46"/>
      <c r="G37" s="46">
        <f t="shared" si="1"/>
        <v>37.114309350449723</v>
      </c>
      <c r="H37" s="46"/>
    </row>
    <row r="38" spans="1:8" ht="24.75" customHeight="1" x14ac:dyDescent="0.25">
      <c r="A38" s="40" t="s">
        <v>30</v>
      </c>
      <c r="B38" s="41"/>
      <c r="C38" s="42"/>
      <c r="D38" s="4">
        <v>8031</v>
      </c>
      <c r="E38" s="43">
        <v>2679</v>
      </c>
      <c r="F38" s="44"/>
      <c r="G38" s="43">
        <f t="shared" si="1"/>
        <v>33.358236832274933</v>
      </c>
      <c r="H38" s="44"/>
    </row>
    <row r="39" spans="1:8" ht="28.2" customHeight="1" x14ac:dyDescent="0.25">
      <c r="A39" s="27" t="s">
        <v>31</v>
      </c>
      <c r="B39" s="28"/>
      <c r="C39" s="29"/>
      <c r="D39" s="3">
        <v>8786.2000000000007</v>
      </c>
      <c r="E39" s="25">
        <v>3560.4</v>
      </c>
      <c r="F39" s="26"/>
      <c r="G39" s="25">
        <f t="shared" si="1"/>
        <v>40.522637772871093</v>
      </c>
      <c r="H39" s="26"/>
    </row>
    <row r="40" spans="1:8" ht="66.599999999999994" customHeight="1" x14ac:dyDescent="0.25">
      <c r="A40" s="57" t="s">
        <v>32</v>
      </c>
      <c r="B40" s="58"/>
      <c r="C40" s="59"/>
      <c r="D40" s="6">
        <v>199.1</v>
      </c>
      <c r="E40" s="55">
        <v>49.8</v>
      </c>
      <c r="F40" s="56"/>
      <c r="G40" s="55">
        <f t="shared" si="1"/>
        <v>25.012556504269213</v>
      </c>
      <c r="H40" s="56"/>
    </row>
    <row r="41" spans="1:8" ht="47.4" customHeight="1" x14ac:dyDescent="0.25">
      <c r="A41" s="27" t="s">
        <v>63</v>
      </c>
      <c r="B41" s="28"/>
      <c r="C41" s="29"/>
      <c r="D41" s="18">
        <v>27.8</v>
      </c>
      <c r="E41" s="25">
        <v>6</v>
      </c>
      <c r="F41" s="26"/>
      <c r="G41" s="25">
        <f t="shared" ref="G41" si="7">E41/D41%</f>
        <v>21.582733812949638</v>
      </c>
      <c r="H41" s="26"/>
    </row>
    <row r="42" spans="1:8" ht="40.200000000000003" customHeight="1" x14ac:dyDescent="0.25">
      <c r="A42" s="57" t="s">
        <v>57</v>
      </c>
      <c r="B42" s="58"/>
      <c r="C42" s="59"/>
      <c r="D42" s="6">
        <v>0</v>
      </c>
      <c r="E42" s="117">
        <v>30.6</v>
      </c>
      <c r="F42" s="117"/>
      <c r="G42" s="117" t="e">
        <f t="shared" ref="G42" si="8">E42/D42%</f>
        <v>#DIV/0!</v>
      </c>
      <c r="H42" s="117"/>
    </row>
    <row r="43" spans="1:8" ht="27.75" customHeight="1" x14ac:dyDescent="0.25">
      <c r="A43" s="45" t="s">
        <v>33</v>
      </c>
      <c r="B43" s="45"/>
      <c r="C43" s="45"/>
      <c r="D43" s="17">
        <v>0</v>
      </c>
      <c r="E43" s="46">
        <f>E44</f>
        <v>70</v>
      </c>
      <c r="F43" s="46"/>
      <c r="G43" s="46" t="e">
        <f t="shared" si="1"/>
        <v>#DIV/0!</v>
      </c>
      <c r="H43" s="46"/>
    </row>
    <row r="44" spans="1:8" ht="26.25" customHeight="1" x14ac:dyDescent="0.25">
      <c r="A44" s="87" t="s">
        <v>34</v>
      </c>
      <c r="B44" s="88"/>
      <c r="C44" s="89"/>
      <c r="D44" s="8">
        <v>0</v>
      </c>
      <c r="E44" s="50">
        <v>70</v>
      </c>
      <c r="F44" s="51"/>
      <c r="G44" s="93" t="e">
        <f t="shared" si="1"/>
        <v>#DIV/0!</v>
      </c>
      <c r="H44" s="93"/>
    </row>
    <row r="45" spans="1:8" ht="80.400000000000006" customHeight="1" x14ac:dyDescent="0.25">
      <c r="A45" s="112" t="s">
        <v>65</v>
      </c>
      <c r="B45" s="113"/>
      <c r="C45" s="114"/>
      <c r="D45" s="19"/>
      <c r="E45" s="115">
        <f>E46</f>
        <v>-9.5</v>
      </c>
      <c r="F45" s="116"/>
      <c r="G45" s="93" t="e">
        <f t="shared" ref="G45:G46" si="9">E45/D45%</f>
        <v>#DIV/0!</v>
      </c>
      <c r="H45" s="93"/>
    </row>
    <row r="46" spans="1:8" ht="70.8" customHeight="1" x14ac:dyDescent="0.25">
      <c r="A46" s="27" t="s">
        <v>66</v>
      </c>
      <c r="B46" s="28"/>
      <c r="C46" s="29"/>
      <c r="D46" s="20"/>
      <c r="E46" s="25">
        <v>-9.5</v>
      </c>
      <c r="F46" s="26"/>
      <c r="G46" s="93" t="e">
        <f t="shared" si="9"/>
        <v>#DIV/0!</v>
      </c>
      <c r="H46" s="93"/>
    </row>
    <row r="47" spans="1:8" ht="21.75" customHeight="1" thickBot="1" x14ac:dyDescent="0.3">
      <c r="A47" s="72" t="s">
        <v>35</v>
      </c>
      <c r="B47" s="73"/>
      <c r="C47" s="74"/>
      <c r="D47" s="14">
        <f>D37+D6+D43</f>
        <v>28600</v>
      </c>
      <c r="E47" s="75">
        <f>E37+E6+E43+E45</f>
        <v>8166.5</v>
      </c>
      <c r="F47" s="76"/>
      <c r="G47" s="75">
        <f t="shared" si="1"/>
        <v>28.554195804195803</v>
      </c>
      <c r="H47" s="77"/>
    </row>
    <row r="48" spans="1:8" ht="13.8" thickBot="1" x14ac:dyDescent="0.3">
      <c r="A48" s="78" t="s">
        <v>36</v>
      </c>
      <c r="B48" s="79"/>
      <c r="C48" s="80"/>
      <c r="D48" s="5"/>
      <c r="E48" s="81"/>
      <c r="F48" s="82"/>
      <c r="G48" s="81"/>
      <c r="H48" s="83"/>
    </row>
    <row r="49" spans="1:8" ht="28.5" customHeight="1" thickBot="1" x14ac:dyDescent="0.3">
      <c r="A49" s="37" t="s">
        <v>37</v>
      </c>
      <c r="B49" s="38"/>
      <c r="C49" s="39"/>
      <c r="D49" s="9">
        <f>D50+D52+D53+D51</f>
        <v>3442.2999999999997</v>
      </c>
      <c r="E49" s="34">
        <f>E50+E52+E53</f>
        <v>693.5</v>
      </c>
      <c r="F49" s="35"/>
      <c r="G49" s="34">
        <f t="shared" si="1"/>
        <v>20.146413735002763</v>
      </c>
      <c r="H49" s="36"/>
    </row>
    <row r="50" spans="1:8" ht="78.75" customHeight="1" x14ac:dyDescent="0.25">
      <c r="A50" s="40" t="s">
        <v>38</v>
      </c>
      <c r="B50" s="41"/>
      <c r="C50" s="42"/>
      <c r="D50" s="4">
        <v>2780.4</v>
      </c>
      <c r="E50" s="43">
        <v>562.4</v>
      </c>
      <c r="F50" s="44"/>
      <c r="G50" s="43">
        <f t="shared" si="1"/>
        <v>20.227305423680043</v>
      </c>
      <c r="H50" s="44"/>
    </row>
    <row r="51" spans="1:8" ht="25.8" customHeight="1" x14ac:dyDescent="0.25">
      <c r="A51" s="27" t="s">
        <v>64</v>
      </c>
      <c r="B51" s="28"/>
      <c r="C51" s="29"/>
      <c r="D51" s="4">
        <v>193.2</v>
      </c>
      <c r="E51" s="25"/>
      <c r="F51" s="26"/>
      <c r="G51" s="25"/>
      <c r="H51" s="26"/>
    </row>
    <row r="52" spans="1:8" x14ac:dyDescent="0.25">
      <c r="A52" s="22" t="s">
        <v>39</v>
      </c>
      <c r="B52" s="23"/>
      <c r="C52" s="24"/>
      <c r="D52" s="3">
        <v>50</v>
      </c>
      <c r="E52" s="25"/>
      <c r="F52" s="26"/>
      <c r="G52" s="25">
        <f t="shared" si="1"/>
        <v>0</v>
      </c>
      <c r="H52" s="26"/>
    </row>
    <row r="53" spans="1:8" ht="13.8" thickBot="1" x14ac:dyDescent="0.3">
      <c r="A53" s="52" t="s">
        <v>40</v>
      </c>
      <c r="B53" s="53"/>
      <c r="C53" s="54"/>
      <c r="D53" s="6">
        <v>418.7</v>
      </c>
      <c r="E53" s="55">
        <v>131.1</v>
      </c>
      <c r="F53" s="56"/>
      <c r="G53" s="55">
        <f t="shared" si="1"/>
        <v>31.311201337473129</v>
      </c>
      <c r="H53" s="56"/>
    </row>
    <row r="54" spans="1:8" ht="13.8" thickBot="1" x14ac:dyDescent="0.3">
      <c r="A54" s="60" t="s">
        <v>41</v>
      </c>
      <c r="B54" s="61"/>
      <c r="C54" s="62"/>
      <c r="D54" s="13">
        <v>199.1</v>
      </c>
      <c r="E54" s="63">
        <v>49.8</v>
      </c>
      <c r="F54" s="64"/>
      <c r="G54" s="63">
        <f t="shared" si="1"/>
        <v>25.012556504269213</v>
      </c>
      <c r="H54" s="65"/>
    </row>
    <row r="55" spans="1:8" ht="48.6" customHeight="1" thickBot="1" x14ac:dyDescent="0.3">
      <c r="A55" s="37" t="s">
        <v>42</v>
      </c>
      <c r="B55" s="38"/>
      <c r="C55" s="39"/>
      <c r="D55" s="9">
        <v>357.5</v>
      </c>
      <c r="E55" s="34">
        <v>0</v>
      </c>
      <c r="F55" s="35"/>
      <c r="G55" s="34">
        <f t="shared" si="1"/>
        <v>0</v>
      </c>
      <c r="H55" s="36"/>
    </row>
    <row r="56" spans="1:8" ht="24.75" customHeight="1" thickBot="1" x14ac:dyDescent="0.3">
      <c r="A56" s="37" t="s">
        <v>43</v>
      </c>
      <c r="B56" s="38"/>
      <c r="C56" s="39"/>
      <c r="D56" s="15">
        <f>D57+D58+D59+D60</f>
        <v>11984.2</v>
      </c>
      <c r="E56" s="34">
        <f t="shared" ref="E56" si="10">E57+E58+E59+E60</f>
        <v>3608.8</v>
      </c>
      <c r="F56" s="35"/>
      <c r="G56" s="34">
        <f t="shared" si="1"/>
        <v>30.112982093089233</v>
      </c>
      <c r="H56" s="36"/>
    </row>
    <row r="57" spans="1:8" x14ac:dyDescent="0.25">
      <c r="A57" s="66" t="s">
        <v>44</v>
      </c>
      <c r="B57" s="67"/>
      <c r="C57" s="68"/>
      <c r="D57" s="4">
        <v>1826.9</v>
      </c>
      <c r="E57" s="43">
        <v>346.3</v>
      </c>
      <c r="F57" s="44"/>
      <c r="G57" s="43">
        <f t="shared" si="1"/>
        <v>18.955607860309811</v>
      </c>
      <c r="H57" s="44"/>
    </row>
    <row r="58" spans="1:8" x14ac:dyDescent="0.25">
      <c r="A58" s="22" t="s">
        <v>68</v>
      </c>
      <c r="B58" s="23"/>
      <c r="C58" s="24"/>
      <c r="D58" s="4">
        <v>1535.9</v>
      </c>
      <c r="E58" s="25">
        <v>1535.9</v>
      </c>
      <c r="F58" s="26"/>
      <c r="G58" s="25">
        <f t="shared" ref="G58" si="11">E58/D58%</f>
        <v>100</v>
      </c>
      <c r="H58" s="26"/>
    </row>
    <row r="59" spans="1:8" x14ac:dyDescent="0.25">
      <c r="A59" s="22" t="s">
        <v>45</v>
      </c>
      <c r="B59" s="23"/>
      <c r="C59" s="24"/>
      <c r="D59" s="3">
        <v>2805.4</v>
      </c>
      <c r="E59" s="25">
        <v>581.6</v>
      </c>
      <c r="F59" s="26"/>
      <c r="G59" s="25">
        <f t="shared" si="1"/>
        <v>20.731446496043343</v>
      </c>
      <c r="H59" s="26"/>
    </row>
    <row r="60" spans="1:8" ht="26.25" customHeight="1" thickBot="1" x14ac:dyDescent="0.3">
      <c r="A60" s="57" t="s">
        <v>46</v>
      </c>
      <c r="B60" s="58"/>
      <c r="C60" s="59"/>
      <c r="D60" s="6">
        <v>5816</v>
      </c>
      <c r="E60" s="55">
        <v>1145</v>
      </c>
      <c r="F60" s="56"/>
      <c r="G60" s="55">
        <f t="shared" si="1"/>
        <v>19.687070151306742</v>
      </c>
      <c r="H60" s="56"/>
    </row>
    <row r="61" spans="1:8" ht="13.8" thickBot="1" x14ac:dyDescent="0.3">
      <c r="A61" s="31" t="s">
        <v>47</v>
      </c>
      <c r="B61" s="32"/>
      <c r="C61" s="33"/>
      <c r="D61" s="9">
        <v>5</v>
      </c>
      <c r="E61" s="34">
        <v>0</v>
      </c>
      <c r="F61" s="35"/>
      <c r="G61" s="34">
        <f t="shared" si="1"/>
        <v>0</v>
      </c>
      <c r="H61" s="36"/>
    </row>
    <row r="62" spans="1:8" ht="13.8" thickBot="1" x14ac:dyDescent="0.3">
      <c r="A62" s="31" t="s">
        <v>48</v>
      </c>
      <c r="B62" s="32"/>
      <c r="C62" s="33"/>
      <c r="D62" s="9">
        <f t="shared" si="2"/>
        <v>13950.7</v>
      </c>
      <c r="E62" s="34">
        <f t="shared" si="3"/>
        <v>4271</v>
      </c>
      <c r="F62" s="35"/>
      <c r="G62" s="34">
        <f t="shared" si="1"/>
        <v>30.614951221085679</v>
      </c>
      <c r="H62" s="36"/>
    </row>
    <row r="63" spans="1:8" ht="13.8" thickBot="1" x14ac:dyDescent="0.3">
      <c r="A63" s="47" t="s">
        <v>49</v>
      </c>
      <c r="B63" s="48"/>
      <c r="C63" s="49"/>
      <c r="D63" s="8">
        <v>13950.7</v>
      </c>
      <c r="E63" s="50">
        <v>4271</v>
      </c>
      <c r="F63" s="51"/>
      <c r="G63" s="50">
        <f t="shared" si="1"/>
        <v>30.614951221085679</v>
      </c>
      <c r="H63" s="51"/>
    </row>
    <row r="64" spans="1:8" ht="13.8" thickBot="1" x14ac:dyDescent="0.3">
      <c r="A64" s="31" t="s">
        <v>50</v>
      </c>
      <c r="B64" s="32"/>
      <c r="C64" s="33"/>
      <c r="D64" s="9">
        <f>D65+D66</f>
        <v>347.4</v>
      </c>
      <c r="E64" s="34">
        <f>E65+E66</f>
        <v>73.5</v>
      </c>
      <c r="F64" s="35"/>
      <c r="G64" s="34">
        <f t="shared" si="1"/>
        <v>21.157167530224527</v>
      </c>
      <c r="H64" s="36"/>
    </row>
    <row r="65" spans="1:8" x14ac:dyDescent="0.25">
      <c r="A65" s="66" t="s">
        <v>52</v>
      </c>
      <c r="B65" s="67"/>
      <c r="C65" s="68"/>
      <c r="D65" s="4">
        <v>294</v>
      </c>
      <c r="E65" s="43">
        <v>73.5</v>
      </c>
      <c r="F65" s="44"/>
      <c r="G65" s="43">
        <f t="shared" si="1"/>
        <v>25</v>
      </c>
      <c r="H65" s="44"/>
    </row>
    <row r="66" spans="1:8" ht="13.8" thickBot="1" x14ac:dyDescent="0.3">
      <c r="A66" s="69" t="s">
        <v>53</v>
      </c>
      <c r="B66" s="70"/>
      <c r="C66" s="71"/>
      <c r="D66" s="6">
        <v>53.4</v>
      </c>
      <c r="E66" s="55"/>
      <c r="F66" s="56"/>
      <c r="G66" s="55">
        <f t="shared" si="1"/>
        <v>0</v>
      </c>
      <c r="H66" s="56"/>
    </row>
    <row r="67" spans="1:8" ht="13.8" thickBot="1" x14ac:dyDescent="0.3">
      <c r="A67" s="60" t="s">
        <v>51</v>
      </c>
      <c r="B67" s="61"/>
      <c r="C67" s="61"/>
      <c r="D67" s="12">
        <v>10</v>
      </c>
      <c r="E67" s="63">
        <v>0</v>
      </c>
      <c r="F67" s="64"/>
      <c r="G67" s="63">
        <f t="shared" si="1"/>
        <v>0</v>
      </c>
      <c r="H67" s="65"/>
    </row>
    <row r="68" spans="1:8" ht="13.8" thickBot="1" x14ac:dyDescent="0.3">
      <c r="A68" s="31" t="s">
        <v>54</v>
      </c>
      <c r="B68" s="32"/>
      <c r="C68" s="33"/>
      <c r="D68" s="9">
        <f>D49+D54+D55+D56+D61+D62+D64+D67</f>
        <v>30296.200000000004</v>
      </c>
      <c r="E68" s="34">
        <f t="shared" ref="E68" si="12">E49+E54+E55+E56+E61+E62+E64+E67</f>
        <v>8696.6</v>
      </c>
      <c r="F68" s="35"/>
      <c r="G68" s="34">
        <f t="shared" si="1"/>
        <v>28.705250163386825</v>
      </c>
      <c r="H68" s="36"/>
    </row>
    <row r="69" spans="1:8" ht="13.8" thickBot="1" x14ac:dyDescent="0.3">
      <c r="A69" s="31" t="s">
        <v>55</v>
      </c>
      <c r="B69" s="32"/>
      <c r="C69" s="33"/>
      <c r="D69" s="9">
        <f t="shared" si="2"/>
        <v>0</v>
      </c>
      <c r="E69" s="34">
        <f>E47-E68</f>
        <v>-530.10000000000036</v>
      </c>
      <c r="F69" s="35"/>
      <c r="G69" s="34"/>
      <c r="H69" s="36"/>
    </row>
  </sheetData>
  <mergeCells count="199">
    <mergeCell ref="E20:F20"/>
    <mergeCell ref="A45:C45"/>
    <mergeCell ref="E45:F45"/>
    <mergeCell ref="G45:H45"/>
    <mergeCell ref="A46:C46"/>
    <mergeCell ref="E46:F46"/>
    <mergeCell ref="G46:H46"/>
    <mergeCell ref="A42:C42"/>
    <mergeCell ref="G42:H42"/>
    <mergeCell ref="E42:F42"/>
    <mergeCell ref="G43:H43"/>
    <mergeCell ref="G19:H19"/>
    <mergeCell ref="A17:C17"/>
    <mergeCell ref="E17:F17"/>
    <mergeCell ref="A3:G3"/>
    <mergeCell ref="A37:C37"/>
    <mergeCell ref="E37:F37"/>
    <mergeCell ref="G37:H37"/>
    <mergeCell ref="A36:C36"/>
    <mergeCell ref="E36:F36"/>
    <mergeCell ref="G36:H36"/>
    <mergeCell ref="A34:C34"/>
    <mergeCell ref="E34:F34"/>
    <mergeCell ref="G34:H34"/>
    <mergeCell ref="A35:C35"/>
    <mergeCell ref="E35:F35"/>
    <mergeCell ref="G35:H35"/>
    <mergeCell ref="G17:H17"/>
    <mergeCell ref="A18:C18"/>
    <mergeCell ref="E21:F21"/>
    <mergeCell ref="G21:H21"/>
    <mergeCell ref="A22:C22"/>
    <mergeCell ref="E22:F22"/>
    <mergeCell ref="G22:H22"/>
    <mergeCell ref="A20:C20"/>
    <mergeCell ref="A21:C21"/>
    <mergeCell ref="G20:H20"/>
    <mergeCell ref="A23:C23"/>
    <mergeCell ref="E4:F4"/>
    <mergeCell ref="G4:H4"/>
    <mergeCell ref="G5:H5"/>
    <mergeCell ref="G6:H6"/>
    <mergeCell ref="A5:C5"/>
    <mergeCell ref="E5:F5"/>
    <mergeCell ref="A6:C6"/>
    <mergeCell ref="E6:F6"/>
    <mergeCell ref="A12:C12"/>
    <mergeCell ref="E12:F12"/>
    <mergeCell ref="G12:H12"/>
    <mergeCell ref="A11:C11"/>
    <mergeCell ref="A9:C9"/>
    <mergeCell ref="E9:F9"/>
    <mergeCell ref="G9:H9"/>
    <mergeCell ref="A10:C10"/>
    <mergeCell ref="E10:F10"/>
    <mergeCell ref="G10:H10"/>
    <mergeCell ref="E11:F11"/>
    <mergeCell ref="G11:H11"/>
    <mergeCell ref="E19:F19"/>
    <mergeCell ref="A29:C29"/>
    <mergeCell ref="E29:F29"/>
    <mergeCell ref="G29:H29"/>
    <mergeCell ref="A30:C30"/>
    <mergeCell ref="A7:C7"/>
    <mergeCell ref="E7:F7"/>
    <mergeCell ref="G7:H7"/>
    <mergeCell ref="A8:C8"/>
    <mergeCell ref="E8:F8"/>
    <mergeCell ref="G8:H8"/>
    <mergeCell ref="A13:C13"/>
    <mergeCell ref="E13:F13"/>
    <mergeCell ref="G13:H13"/>
    <mergeCell ref="A14:C14"/>
    <mergeCell ref="E14:F14"/>
    <mergeCell ref="G14:H14"/>
    <mergeCell ref="A15:C15"/>
    <mergeCell ref="A16:C16"/>
    <mergeCell ref="E15:F15"/>
    <mergeCell ref="G15:H15"/>
    <mergeCell ref="E16:F16"/>
    <mergeCell ref="G16:H16"/>
    <mergeCell ref="E18:F18"/>
    <mergeCell ref="G18:H18"/>
    <mergeCell ref="E41:F41"/>
    <mergeCell ref="E32:F32"/>
    <mergeCell ref="G31:H31"/>
    <mergeCell ref="G32:H32"/>
    <mergeCell ref="E23:F23"/>
    <mergeCell ref="G23:H23"/>
    <mergeCell ref="A44:C44"/>
    <mergeCell ref="E44:F44"/>
    <mergeCell ref="G44:H44"/>
    <mergeCell ref="A24:C24"/>
    <mergeCell ref="E24:F24"/>
    <mergeCell ref="G24:H24"/>
    <mergeCell ref="A25:C25"/>
    <mergeCell ref="E25:F25"/>
    <mergeCell ref="G25:H25"/>
    <mergeCell ref="A28:C28"/>
    <mergeCell ref="A26:C26"/>
    <mergeCell ref="E26:F26"/>
    <mergeCell ref="G26:H26"/>
    <mergeCell ref="A27:C27"/>
    <mergeCell ref="E27:F27"/>
    <mergeCell ref="G27:H27"/>
    <mergeCell ref="E28:F28"/>
    <mergeCell ref="G28:H28"/>
    <mergeCell ref="E40:F40"/>
    <mergeCell ref="G40:H40"/>
    <mergeCell ref="G33:H33"/>
    <mergeCell ref="A38:C38"/>
    <mergeCell ref="E38:F38"/>
    <mergeCell ref="G38:H38"/>
    <mergeCell ref="A33:C33"/>
    <mergeCell ref="E33:F33"/>
    <mergeCell ref="A31:C31"/>
    <mergeCell ref="E31:F31"/>
    <mergeCell ref="A32:C32"/>
    <mergeCell ref="A69:C69"/>
    <mergeCell ref="E69:F69"/>
    <mergeCell ref="G69:H69"/>
    <mergeCell ref="A64:C64"/>
    <mergeCell ref="E64:F64"/>
    <mergeCell ref="G64:H64"/>
    <mergeCell ref="A65:C65"/>
    <mergeCell ref="E65:F65"/>
    <mergeCell ref="G65:H65"/>
    <mergeCell ref="A67:C67"/>
    <mergeCell ref="E67:F67"/>
    <mergeCell ref="G67:H67"/>
    <mergeCell ref="A66:C66"/>
    <mergeCell ref="E66:F66"/>
    <mergeCell ref="G66:H66"/>
    <mergeCell ref="E68:F68"/>
    <mergeCell ref="A68:C68"/>
    <mergeCell ref="G68:H68"/>
    <mergeCell ref="A62:C62"/>
    <mergeCell ref="E62:F62"/>
    <mergeCell ref="G62:H62"/>
    <mergeCell ref="A63:C63"/>
    <mergeCell ref="E63:F63"/>
    <mergeCell ref="G63:H63"/>
    <mergeCell ref="A53:C53"/>
    <mergeCell ref="E53:F53"/>
    <mergeCell ref="G53:H53"/>
    <mergeCell ref="A60:C60"/>
    <mergeCell ref="E60:F60"/>
    <mergeCell ref="G60:H60"/>
    <mergeCell ref="A54:C54"/>
    <mergeCell ref="E54:F54"/>
    <mergeCell ref="G54:H54"/>
    <mergeCell ref="A55:C55"/>
    <mergeCell ref="E55:F55"/>
    <mergeCell ref="G55:H55"/>
    <mergeCell ref="A56:C56"/>
    <mergeCell ref="E59:F59"/>
    <mergeCell ref="G59:H59"/>
    <mergeCell ref="E56:F56"/>
    <mergeCell ref="G56:H56"/>
    <mergeCell ref="A57:C57"/>
    <mergeCell ref="A61:C61"/>
    <mergeCell ref="E61:F61"/>
    <mergeCell ref="G61:H61"/>
    <mergeCell ref="A49:C49"/>
    <mergeCell ref="E49:F49"/>
    <mergeCell ref="G49:H49"/>
    <mergeCell ref="A50:C50"/>
    <mergeCell ref="E50:F50"/>
    <mergeCell ref="G50:H50"/>
    <mergeCell ref="A52:C52"/>
    <mergeCell ref="E52:F52"/>
    <mergeCell ref="G52:H52"/>
    <mergeCell ref="E57:F57"/>
    <mergeCell ref="G57:H57"/>
    <mergeCell ref="A59:C59"/>
    <mergeCell ref="A58:C58"/>
    <mergeCell ref="E58:F58"/>
    <mergeCell ref="G58:H58"/>
    <mergeCell ref="G41:H41"/>
    <mergeCell ref="A41:C41"/>
    <mergeCell ref="A51:C51"/>
    <mergeCell ref="E51:F51"/>
    <mergeCell ref="G51:H51"/>
    <mergeCell ref="G1:H1"/>
    <mergeCell ref="A43:C43"/>
    <mergeCell ref="E43:F43"/>
    <mergeCell ref="A19:C19"/>
    <mergeCell ref="A47:C47"/>
    <mergeCell ref="E47:F47"/>
    <mergeCell ref="G47:H47"/>
    <mergeCell ref="A48:C48"/>
    <mergeCell ref="E48:F48"/>
    <mergeCell ref="G48:H48"/>
    <mergeCell ref="E30:F30"/>
    <mergeCell ref="G30:H30"/>
    <mergeCell ref="A39:C39"/>
    <mergeCell ref="E39:F39"/>
    <mergeCell ref="G39:H39"/>
    <mergeCell ref="A40:C40"/>
  </mergeCells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Vtorovo Administrasion</dc:creator>
  <cp:lastModifiedBy>Admin</cp:lastModifiedBy>
  <cp:lastPrinted>2018-04-06T04:40:14Z</cp:lastPrinted>
  <dcterms:created xsi:type="dcterms:W3CDTF">2017-04-12T05:49:43Z</dcterms:created>
  <dcterms:modified xsi:type="dcterms:W3CDTF">2020-04-02T10:44:12Z</dcterms:modified>
</cp:coreProperties>
</file>