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5600" windowHeight="79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E35" i="1" l="1"/>
  <c r="G45" i="1"/>
  <c r="E44" i="1"/>
  <c r="G44" i="1" s="1"/>
  <c r="D44" i="1"/>
  <c r="G13" i="1"/>
  <c r="E8" i="1"/>
  <c r="G52" i="1" l="1"/>
  <c r="G43" i="1"/>
  <c r="E42" i="1"/>
  <c r="D42" i="1"/>
  <c r="G31" i="1"/>
  <c r="E30" i="1"/>
  <c r="D30" i="1"/>
  <c r="E20" i="1" l="1"/>
  <c r="D20" i="1"/>
  <c r="D35" i="1" l="1"/>
  <c r="G37" i="1"/>
  <c r="E16" i="1"/>
  <c r="D16" i="1"/>
  <c r="E7" i="1"/>
  <c r="D8" i="1"/>
  <c r="D48" i="1" l="1"/>
  <c r="G16" i="1" l="1"/>
  <c r="G10" i="1"/>
  <c r="E55" i="1" l="1"/>
  <c r="D55" i="1"/>
  <c r="G57" i="1"/>
  <c r="G40" i="1" l="1"/>
  <c r="E33" i="1" l="1"/>
  <c r="D33" i="1"/>
  <c r="G33" i="1" l="1"/>
  <c r="D24" i="1"/>
  <c r="D27" i="1" l="1"/>
  <c r="E27" i="1" l="1"/>
  <c r="G41" i="1" l="1"/>
  <c r="D63" i="1" l="1"/>
  <c r="E48" i="1"/>
  <c r="E24" i="1" l="1"/>
  <c r="G19" i="1"/>
  <c r="G9" i="1"/>
  <c r="G12" i="1"/>
  <c r="G15" i="1"/>
  <c r="G17" i="1"/>
  <c r="G18" i="1"/>
  <c r="E61" i="1" l="1"/>
  <c r="E63" i="1"/>
  <c r="E67" i="1" l="1"/>
  <c r="E22" i="1"/>
  <c r="E14" i="1" s="1"/>
  <c r="E6" i="1" s="1"/>
  <c r="G11" i="1" l="1"/>
  <c r="G65" i="1"/>
  <c r="G64" i="1" l="1"/>
  <c r="E46" i="1" l="1"/>
  <c r="E68" i="1" s="1"/>
  <c r="G63" i="1"/>
  <c r="G62" i="1" l="1"/>
  <c r="D61" i="1" l="1"/>
  <c r="D67" i="1" s="1"/>
  <c r="G61" i="1" l="1"/>
  <c r="G67" i="1"/>
  <c r="G59" i="1" l="1"/>
  <c r="G58" i="1" l="1"/>
  <c r="G56" i="1" l="1"/>
  <c r="G55" i="1" l="1"/>
  <c r="G54" i="1" l="1"/>
  <c r="G53" i="1" l="1"/>
  <c r="G51" i="1" l="1"/>
  <c r="G49" i="1" l="1"/>
  <c r="G48" i="1" l="1"/>
  <c r="G39" i="1" l="1"/>
  <c r="G38" i="1" l="1"/>
  <c r="G36" i="1" l="1"/>
  <c r="G35" i="1" l="1"/>
  <c r="G34" i="1" l="1"/>
  <c r="G32" i="1" l="1"/>
  <c r="G30" i="1" l="1"/>
  <c r="G28" i="1"/>
  <c r="G27" i="1" l="1"/>
  <c r="G26" i="1" l="1"/>
  <c r="G25" i="1" l="1"/>
  <c r="G24" i="1" l="1"/>
  <c r="G23" i="1" l="1"/>
  <c r="D22" i="1" l="1"/>
  <c r="G22" i="1" s="1"/>
  <c r="D14" i="1" l="1"/>
  <c r="G14" i="1" l="1"/>
  <c r="G8" i="1"/>
  <c r="D7" i="1" l="1"/>
  <c r="D6" i="1" l="1"/>
  <c r="G7" i="1"/>
  <c r="D46" i="1" l="1"/>
  <c r="G6" i="1"/>
  <c r="G42" i="1"/>
  <c r="G46" i="1" l="1"/>
</calcChain>
</file>

<file path=xl/sharedStrings.xml><?xml version="1.0" encoding="utf-8"?>
<sst xmlns="http://schemas.openxmlformats.org/spreadsheetml/2006/main" count="70" uniqueCount="70">
  <si>
    <t>Наименование показателя</t>
  </si>
  <si>
    <t>НАЛОГИ НА ПРИБЫЛЬ, ДОХОДЫ</t>
  </si>
  <si>
    <t>Налог на доходы физических лиц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</si>
  <si>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</si>
  <si>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</si>
  <si>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</si>
  <si>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</si>
  <si>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</si>
  <si>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</si>
  <si>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</si>
  <si>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</si>
  <si>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</si>
  <si>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</si>
  <si>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</si>
  <si>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</si>
  <si>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</si>
  <si>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</si>
  <si>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</si>
  <si>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</si>
  <si>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</si>
  <si>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</si>
  <si>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</si>
  <si>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</si>
  <si>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</si>
  <si>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</si>
  <si>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</si>
  <si>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</si>
  <si>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</si>
  <si>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</si>
  <si>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</si>
  <si>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</si>
  <si>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</si>
  <si>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</si>
  <si>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</si>
  <si>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</si>
  <si>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</si>
  <si>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</si>
  <si>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</si>
  <si>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</si>
  <si>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</si>
  <si>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Прочие доходы от компенсации затрат бюджетов сельских поселений</t>
  </si>
  <si>
    <t>Субвенции местным бюджетам на выполнение передаваемых полномочий субъектовРоссийской Федерации</t>
  </si>
  <si>
    <t>Коммунальное хозяйство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</si>
  <si>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адвакатов,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</si>
  <si>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</si>
  <si>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</si>
  <si>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Налог на доходы физических лиц,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</t>
  </si>
  <si>
    <t>--</t>
  </si>
  <si>
    <t>% исполнения 
к году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</si>
  <si>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</si>
  <si>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недомка и задолженность по соответствующему платежу, в том числе по отмененному))</t>
  </si>
  <si>
    <t>ШТРАФЫ, САНКЦИИ, ВОЗМЕЩЕНИЕ УЩЕРБА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</si>
  <si>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</si>
  <si>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отмененному))</t>
  </si>
  <si>
    <t>Земельный налог с организаций,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</si>
  <si>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</si>
  <si>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</si>
  <si>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НАЛОГОВЫЕ И НЕНАЛОГОВЫЕ ДОХОДЫ</t>
  </si>
  <si>
    <t>ЗАДОЛЖЕННОСТЬ И ПЕРЕРАСЧЕТЫ ПО ОТМЕННЕННЫМ НАЛОГАМ, СБОРАМ И ИНЫМ ОБЯЗАТЕЛЬНЫМ ПЛАТЕЖАМ</t>
  </si>
  <si>
    <t>Земельный налог ( по обязательствам, возникшим до 1 января 2006 года), мобилизуемый на территориях сельских поселений</t>
  </si>
  <si>
    <t>План 2023 год</t>
  </si>
  <si>
    <t>Доходы от реализации иного имущества, находящегося в собственности сельских поселений ( за исключением имущества муниципальных бюджетных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</si>
  <si>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РЕЗЕРВНЫЕ ФОНДЫ</t>
  </si>
  <si>
    <t>Отчет об исполнении бюджета муниципального образования 
Второвское Камешковского района 
на 01 июля 2023 года (тыс.руб.)</t>
  </si>
  <si>
    <t>Исполнено 
на 01.07.2023</t>
  </si>
  <si>
    <t xml:space="preserve">Приложение 
к постановлению администрации муниципального образования 
Второвское сельское поселение Камешковского муниципального района Владимирской области 
от 29.09.2023 № 47  </t>
  </si>
  <si>
    <t>Налог на доходы физических лиц в отношении доходов от долевого участия в организации, полученных в виде дивидендов ( в части суммы налога, не превышающей 650 000 рублей)</t>
  </si>
  <si>
    <t>ВОЗВРАТ ОСТАТКОВ СУБСИДИИ, СУБВЕНЦИИ И ИНЫХ МЕЖБЮДЖЕТНЫХ ТРАНСФЕРТОВ, ИМЕЮЩИХ ЦЕЛЕВОЕ НАЗНАЧЕНИЕ, ПРОШЛЫХ ЛЕТ</t>
  </si>
  <si>
    <t>Возврат прочих остатков субсидии, субвенции и иных межбюджетных трансфертов, имеющих целевое назначение, прошлых лет из бюджетов сельских поселений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</si>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</sst>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6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5" fillId="0" borderId="33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39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5" fillId="0" borderId="17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165" fontId="5" fillId="0" borderId="40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164" fontId="5" fillId="0" borderId="4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165" fontId="4" fillId="0" borderId="19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17" xfId="0" quotePrefix="1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5" fillId="0" borderId="24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164" fontId="5" fillId="0" borderId="2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33" xfId="0" applyNumberFormat="1" applyFont="1" applyBorder="1" applyAlignment="1">
      <alignment horizontal="center" vertical="center"/>
    </xf>
    <xf numFmtId="164" fontId="5" fillId="0" borderId="42" xfId="0" applyNumberFormat="1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workbookViewId="0">
      <selection activeCell="N66" sqref="N66"/>
    </sheetView>
  </sheetViews>
  <sheetFormatPr defaultColWidth="9.109375" defaultRowHeight="13.2" x14ac:dyDescent="0.25"/>
  <cols>
    <col min="1" max="1" width="9.109375" style="3"/>
    <col min="2" max="2" width="27" style="3" customWidth="1"/>
    <col min="3" max="3" width="10.88671875" style="3" customWidth="1"/>
    <col min="4" max="4" width="12.88671875" style="3" customWidth="1"/>
    <col min="5" max="5" width="9.109375" style="3" customWidth="1"/>
    <col min="6" max="6" width="3.5546875" style="3" customWidth="1"/>
    <col min="7" max="7" width="8.5546875" style="3" customWidth="1"/>
    <col min="8" max="8" width="4.5546875" style="3" customWidth="1"/>
    <col min="9" max="16384" width="9.109375" style="3"/>
  </cols>
  <sheetData>
    <row r="1" spans="1:8" ht="116.25" customHeight="1" x14ac:dyDescent="0.25">
      <c r="D1" s="117" t="s">
        <v>65</v>
      </c>
      <c r="E1" s="117"/>
      <c r="F1" s="117"/>
      <c r="G1" s="117"/>
      <c r="H1" s="117"/>
    </row>
    <row r="2" spans="1:8" ht="1.5" hidden="1" customHeight="1" x14ac:dyDescent="0.25"/>
    <row r="3" spans="1:8" ht="53.25" customHeight="1" x14ac:dyDescent="0.25">
      <c r="A3" s="113" t="s">
        <v>63</v>
      </c>
      <c r="B3" s="113"/>
      <c r="C3" s="113"/>
      <c r="D3" s="113"/>
      <c r="E3" s="113"/>
      <c r="F3" s="113"/>
      <c r="G3" s="113"/>
      <c r="H3" s="113"/>
    </row>
    <row r="4" spans="1:8" ht="34.5" customHeight="1" x14ac:dyDescent="0.25">
      <c r="A4" s="114" t="s">
        <v>0</v>
      </c>
      <c r="B4" s="115"/>
      <c r="C4" s="116"/>
      <c r="D4" s="2" t="s">
        <v>60</v>
      </c>
      <c r="E4" s="118" t="s">
        <v>64</v>
      </c>
      <c r="F4" s="119"/>
      <c r="G4" s="118" t="s">
        <v>48</v>
      </c>
      <c r="H4" s="119"/>
    </row>
    <row r="5" spans="1:8" ht="18.75" customHeight="1" thickBot="1" x14ac:dyDescent="0.3">
      <c r="A5" s="120">
        <v>1</v>
      </c>
      <c r="B5" s="125"/>
      <c r="C5" s="121"/>
      <c r="D5" s="1">
        <v>2</v>
      </c>
      <c r="E5" s="120">
        <v>3</v>
      </c>
      <c r="F5" s="121"/>
      <c r="G5" s="120">
        <v>4</v>
      </c>
      <c r="H5" s="121"/>
    </row>
    <row r="6" spans="1:8" ht="28.5" customHeight="1" thickBot="1" x14ac:dyDescent="0.3">
      <c r="A6" s="92" t="s">
        <v>57</v>
      </c>
      <c r="B6" s="93"/>
      <c r="C6" s="94"/>
      <c r="D6" s="9">
        <f>D7+D14+D16+D22+D24+D27+D30+D33</f>
        <v>10684.4</v>
      </c>
      <c r="E6" s="66">
        <f>E7+E14+E16+E22+E24+E27+E30+E33+E20</f>
        <v>1812.6</v>
      </c>
      <c r="F6" s="67"/>
      <c r="G6" s="26">
        <f>E6/D6%</f>
        <v>16.964920819138182</v>
      </c>
      <c r="H6" s="28"/>
    </row>
    <row r="7" spans="1:8" ht="19.5" customHeight="1" thickBot="1" x14ac:dyDescent="0.3">
      <c r="A7" s="23" t="s">
        <v>1</v>
      </c>
      <c r="B7" s="24"/>
      <c r="C7" s="25"/>
      <c r="D7" s="4">
        <f>D8</f>
        <v>871</v>
      </c>
      <c r="E7" s="26">
        <f>E8</f>
        <v>441.90000000000003</v>
      </c>
      <c r="F7" s="27"/>
      <c r="G7" s="26">
        <f>E7/D7%</f>
        <v>50.734787600459242</v>
      </c>
      <c r="H7" s="28"/>
    </row>
    <row r="8" spans="1:8" ht="22.5" customHeight="1" x14ac:dyDescent="0.25">
      <c r="A8" s="29" t="s">
        <v>2</v>
      </c>
      <c r="B8" s="30"/>
      <c r="C8" s="31"/>
      <c r="D8" s="5">
        <f>D9+D11+D12+D10</f>
        <v>871</v>
      </c>
      <c r="E8" s="32">
        <f>E9+E11+E12+E10+E13</f>
        <v>441.90000000000003</v>
      </c>
      <c r="F8" s="33"/>
      <c r="G8" s="34">
        <f t="shared" ref="G8:G67" si="0">E8/D8%</f>
        <v>50.734787600459242</v>
      </c>
      <c r="H8" s="35"/>
    </row>
    <row r="9" spans="1:8" ht="114.75" customHeight="1" x14ac:dyDescent="0.25">
      <c r="A9" s="39" t="s">
        <v>56</v>
      </c>
      <c r="B9" s="40"/>
      <c r="C9" s="41"/>
      <c r="D9" s="6">
        <v>843.5</v>
      </c>
      <c r="E9" s="42">
        <v>432.2</v>
      </c>
      <c r="F9" s="43"/>
      <c r="G9" s="42">
        <f t="shared" si="0"/>
        <v>51.238885595732064</v>
      </c>
      <c r="H9" s="43"/>
    </row>
    <row r="10" spans="1:8" ht="110.25" customHeight="1" x14ac:dyDescent="0.25">
      <c r="A10" s="39" t="s">
        <v>43</v>
      </c>
      <c r="B10" s="40"/>
      <c r="C10" s="41"/>
      <c r="D10" s="6">
        <v>1.5</v>
      </c>
      <c r="E10" s="42">
        <v>-2.2000000000000002</v>
      </c>
      <c r="F10" s="43"/>
      <c r="G10" s="42">
        <f t="shared" ref="G10" si="1">E10/D10%</f>
        <v>-146.66666666666669</v>
      </c>
      <c r="H10" s="43"/>
    </row>
    <row r="11" spans="1:8" ht="48" customHeight="1" x14ac:dyDescent="0.25">
      <c r="A11" s="39" t="s">
        <v>45</v>
      </c>
      <c r="B11" s="40"/>
      <c r="C11" s="41"/>
      <c r="D11" s="6">
        <v>21</v>
      </c>
      <c r="E11" s="42">
        <v>3</v>
      </c>
      <c r="F11" s="43"/>
      <c r="G11" s="42">
        <f t="shared" si="0"/>
        <v>14.285714285714286</v>
      </c>
      <c r="H11" s="43"/>
    </row>
    <row r="12" spans="1:8" ht="90.75" customHeight="1" x14ac:dyDescent="0.25">
      <c r="A12" s="44" t="s">
        <v>46</v>
      </c>
      <c r="B12" s="45"/>
      <c r="C12" s="46"/>
      <c r="D12" s="7">
        <v>5</v>
      </c>
      <c r="E12" s="47">
        <v>5.0999999999999996</v>
      </c>
      <c r="F12" s="48"/>
      <c r="G12" s="47">
        <f t="shared" si="0"/>
        <v>101.99999999999999</v>
      </c>
      <c r="H12" s="48"/>
    </row>
    <row r="13" spans="1:8" ht="55.8" customHeight="1" x14ac:dyDescent="0.25">
      <c r="A13" s="39" t="s">
        <v>66</v>
      </c>
      <c r="B13" s="40"/>
      <c r="C13" s="41"/>
      <c r="D13" s="6"/>
      <c r="E13" s="138">
        <v>3.8</v>
      </c>
      <c r="F13" s="138"/>
      <c r="G13" s="138" t="e">
        <f t="shared" ref="G13" si="2">E13/D13%</f>
        <v>#DIV/0!</v>
      </c>
      <c r="H13" s="138"/>
    </row>
    <row r="14" spans="1:8" ht="19.5" customHeight="1" thickBot="1" x14ac:dyDescent="0.3">
      <c r="A14" s="135" t="s">
        <v>3</v>
      </c>
      <c r="B14" s="136"/>
      <c r="C14" s="137"/>
      <c r="D14" s="17">
        <f t="shared" ref="D14:D61" si="3">D15</f>
        <v>65</v>
      </c>
      <c r="E14" s="70">
        <f t="shared" ref="E14:E61" si="4">E15</f>
        <v>3.3</v>
      </c>
      <c r="F14" s="83"/>
      <c r="G14" s="70">
        <f t="shared" si="0"/>
        <v>5.0769230769230766</v>
      </c>
      <c r="H14" s="71"/>
    </row>
    <row r="15" spans="1:8" ht="55.5" customHeight="1" thickBot="1" x14ac:dyDescent="0.3">
      <c r="A15" s="103" t="s">
        <v>49</v>
      </c>
      <c r="B15" s="104"/>
      <c r="C15" s="105"/>
      <c r="D15" s="14">
        <v>65</v>
      </c>
      <c r="E15" s="122">
        <v>3.3</v>
      </c>
      <c r="F15" s="123"/>
      <c r="G15" s="122">
        <f t="shared" si="0"/>
        <v>5.0769230769230766</v>
      </c>
      <c r="H15" s="124"/>
    </row>
    <row r="16" spans="1:8" ht="19.5" customHeight="1" thickBot="1" x14ac:dyDescent="0.3">
      <c r="A16" s="23" t="s">
        <v>4</v>
      </c>
      <c r="B16" s="24"/>
      <c r="C16" s="25"/>
      <c r="D16" s="9">
        <f>D17+D18+D19</f>
        <v>6597</v>
      </c>
      <c r="E16" s="66">
        <f>E17+E18+E19</f>
        <v>778.8</v>
      </c>
      <c r="F16" s="67"/>
      <c r="G16" s="26">
        <f t="shared" si="0"/>
        <v>11.805366075488859</v>
      </c>
      <c r="H16" s="28"/>
    </row>
    <row r="17" spans="1:8" ht="86.25" customHeight="1" x14ac:dyDescent="0.25">
      <c r="A17" s="29" t="s">
        <v>53</v>
      </c>
      <c r="B17" s="30"/>
      <c r="C17" s="31"/>
      <c r="D17" s="10">
        <v>883</v>
      </c>
      <c r="E17" s="59">
        <v>46.8</v>
      </c>
      <c r="F17" s="60"/>
      <c r="G17" s="34">
        <f t="shared" si="0"/>
        <v>5.3001132502831254</v>
      </c>
      <c r="H17" s="35"/>
    </row>
    <row r="18" spans="1:8" ht="70.5" customHeight="1" x14ac:dyDescent="0.25">
      <c r="A18" s="39" t="s">
        <v>54</v>
      </c>
      <c r="B18" s="40"/>
      <c r="C18" s="41"/>
      <c r="D18" s="11">
        <v>1260</v>
      </c>
      <c r="E18" s="64">
        <v>527.6</v>
      </c>
      <c r="F18" s="65"/>
      <c r="G18" s="42">
        <f t="shared" si="0"/>
        <v>41.873015873015873</v>
      </c>
      <c r="H18" s="43"/>
    </row>
    <row r="19" spans="1:8" ht="75" customHeight="1" x14ac:dyDescent="0.25">
      <c r="A19" s="39" t="s">
        <v>55</v>
      </c>
      <c r="B19" s="40"/>
      <c r="C19" s="41"/>
      <c r="D19" s="11">
        <v>4454</v>
      </c>
      <c r="E19" s="64">
        <v>204.4</v>
      </c>
      <c r="F19" s="65"/>
      <c r="G19" s="42">
        <f t="shared" ref="G19" si="5">E19/D19%</f>
        <v>4.5891333632689717</v>
      </c>
      <c r="H19" s="43"/>
    </row>
    <row r="20" spans="1:8" ht="37.200000000000003" customHeight="1" x14ac:dyDescent="0.25">
      <c r="A20" s="131" t="s">
        <v>58</v>
      </c>
      <c r="B20" s="131"/>
      <c r="C20" s="131"/>
      <c r="D20" s="11">
        <f>D21</f>
        <v>0</v>
      </c>
      <c r="E20" s="64">
        <f>E21</f>
        <v>0</v>
      </c>
      <c r="F20" s="65"/>
      <c r="G20" s="42"/>
      <c r="H20" s="43"/>
    </row>
    <row r="21" spans="1:8" ht="45.6" customHeight="1" x14ac:dyDescent="0.25">
      <c r="A21" s="39" t="s">
        <v>59</v>
      </c>
      <c r="B21" s="40"/>
      <c r="C21" s="41"/>
      <c r="D21" s="11"/>
      <c r="E21" s="132">
        <v>0</v>
      </c>
      <c r="F21" s="132"/>
      <c r="G21" s="42"/>
      <c r="H21" s="43"/>
    </row>
    <row r="22" spans="1:8" ht="19.5" customHeight="1" thickBot="1" x14ac:dyDescent="0.3">
      <c r="A22" s="52" t="s">
        <v>5</v>
      </c>
      <c r="B22" s="53"/>
      <c r="C22" s="54"/>
      <c r="D22" s="17">
        <f t="shared" si="3"/>
        <v>8.6</v>
      </c>
      <c r="E22" s="70">
        <f t="shared" si="4"/>
        <v>3.9</v>
      </c>
      <c r="F22" s="83"/>
      <c r="G22" s="70">
        <f t="shared" si="0"/>
        <v>45.348837209302332</v>
      </c>
      <c r="H22" s="71"/>
    </row>
    <row r="23" spans="1:8" ht="97.5" customHeight="1" thickBot="1" x14ac:dyDescent="0.3">
      <c r="A23" s="84" t="s">
        <v>50</v>
      </c>
      <c r="B23" s="85"/>
      <c r="C23" s="86"/>
      <c r="D23" s="8">
        <v>8.6</v>
      </c>
      <c r="E23" s="81">
        <v>3.9</v>
      </c>
      <c r="F23" s="82"/>
      <c r="G23" s="81">
        <f t="shared" si="0"/>
        <v>45.348837209302332</v>
      </c>
      <c r="H23" s="82"/>
    </row>
    <row r="24" spans="1:8" ht="51.75" customHeight="1" thickBot="1" x14ac:dyDescent="0.3">
      <c r="A24" s="36" t="s">
        <v>6</v>
      </c>
      <c r="B24" s="37"/>
      <c r="C24" s="38"/>
      <c r="D24" s="4">
        <f>D25+D26</f>
        <v>561.4</v>
      </c>
      <c r="E24" s="26">
        <f>E25+E26</f>
        <v>285.2</v>
      </c>
      <c r="F24" s="27"/>
      <c r="G24" s="26">
        <f t="shared" si="0"/>
        <v>50.801567509796932</v>
      </c>
      <c r="H24" s="28"/>
    </row>
    <row r="25" spans="1:8" ht="73.5" customHeight="1" x14ac:dyDescent="0.25">
      <c r="A25" s="29" t="s">
        <v>7</v>
      </c>
      <c r="B25" s="30"/>
      <c r="C25" s="31"/>
      <c r="D25" s="5">
        <v>485</v>
      </c>
      <c r="E25" s="34">
        <v>249.9</v>
      </c>
      <c r="F25" s="35"/>
      <c r="G25" s="34">
        <f t="shared" si="0"/>
        <v>51.52577319587629</v>
      </c>
      <c r="H25" s="35"/>
    </row>
    <row r="26" spans="1:8" ht="85.5" customHeight="1" thickBot="1" x14ac:dyDescent="0.3">
      <c r="A26" s="44" t="s">
        <v>8</v>
      </c>
      <c r="B26" s="45"/>
      <c r="C26" s="46"/>
      <c r="D26" s="7">
        <v>76.400000000000006</v>
      </c>
      <c r="E26" s="47">
        <v>35.299999999999997</v>
      </c>
      <c r="F26" s="48"/>
      <c r="G26" s="47">
        <f t="shared" si="0"/>
        <v>46.204188481675388</v>
      </c>
      <c r="H26" s="48"/>
    </row>
    <row r="27" spans="1:8" ht="34.5" customHeight="1" thickBot="1" x14ac:dyDescent="0.3">
      <c r="A27" s="36" t="s">
        <v>9</v>
      </c>
      <c r="B27" s="37"/>
      <c r="C27" s="38"/>
      <c r="D27" s="4">
        <f>D28+D29</f>
        <v>737</v>
      </c>
      <c r="E27" s="26">
        <f>E28+E29</f>
        <v>293.89999999999998</v>
      </c>
      <c r="F27" s="27"/>
      <c r="G27" s="26">
        <f t="shared" si="0"/>
        <v>39.877883310719128</v>
      </c>
      <c r="H27" s="28"/>
    </row>
    <row r="28" spans="1:8" ht="33.75" customHeight="1" x14ac:dyDescent="0.25">
      <c r="A28" s="84" t="s">
        <v>10</v>
      </c>
      <c r="B28" s="85"/>
      <c r="C28" s="86"/>
      <c r="D28" s="8">
        <v>737</v>
      </c>
      <c r="E28" s="81">
        <v>293.89999999999998</v>
      </c>
      <c r="F28" s="82"/>
      <c r="G28" s="81">
        <f t="shared" si="0"/>
        <v>39.877883310719128</v>
      </c>
      <c r="H28" s="82"/>
    </row>
    <row r="29" spans="1:8" ht="33.75" customHeight="1" thickBot="1" x14ac:dyDescent="0.3">
      <c r="A29" s="109" t="s">
        <v>40</v>
      </c>
      <c r="B29" s="110"/>
      <c r="C29" s="111"/>
      <c r="D29" s="7">
        <v>0</v>
      </c>
      <c r="E29" s="49">
        <v>0</v>
      </c>
      <c r="F29" s="49"/>
      <c r="G29" s="49"/>
      <c r="H29" s="49"/>
    </row>
    <row r="30" spans="1:8" ht="36.75" customHeight="1" thickBot="1" x14ac:dyDescent="0.3">
      <c r="A30" s="61" t="s">
        <v>11</v>
      </c>
      <c r="B30" s="62"/>
      <c r="C30" s="63"/>
      <c r="D30" s="19">
        <f>D32+D31</f>
        <v>1834.4</v>
      </c>
      <c r="E30" s="57">
        <f>E32+E31</f>
        <v>0</v>
      </c>
      <c r="F30" s="112"/>
      <c r="G30" s="57">
        <f t="shared" si="0"/>
        <v>0</v>
      </c>
      <c r="H30" s="58"/>
    </row>
    <row r="31" spans="1:8" ht="96" customHeight="1" thickBot="1" x14ac:dyDescent="0.3">
      <c r="A31" s="39" t="s">
        <v>61</v>
      </c>
      <c r="B31" s="40"/>
      <c r="C31" s="41"/>
      <c r="D31" s="18">
        <v>870</v>
      </c>
      <c r="E31" s="42">
        <v>0</v>
      </c>
      <c r="F31" s="43"/>
      <c r="G31" s="126">
        <f t="shared" ref="G31" si="6">E31/D31%</f>
        <v>0</v>
      </c>
      <c r="H31" s="127"/>
    </row>
    <row r="32" spans="1:8" ht="64.5" customHeight="1" thickBot="1" x14ac:dyDescent="0.3">
      <c r="A32" s="84" t="s">
        <v>12</v>
      </c>
      <c r="B32" s="85"/>
      <c r="C32" s="86"/>
      <c r="D32" s="8">
        <v>964.4</v>
      </c>
      <c r="E32" s="81">
        <v>0</v>
      </c>
      <c r="F32" s="82"/>
      <c r="G32" s="81">
        <f t="shared" si="0"/>
        <v>0</v>
      </c>
      <c r="H32" s="82"/>
    </row>
    <row r="33" spans="1:8" ht="19.5" customHeight="1" thickBot="1" x14ac:dyDescent="0.3">
      <c r="A33" s="36" t="s">
        <v>51</v>
      </c>
      <c r="B33" s="37"/>
      <c r="C33" s="38"/>
      <c r="D33" s="4">
        <f>D34</f>
        <v>10</v>
      </c>
      <c r="E33" s="26">
        <f>E34</f>
        <v>5.6</v>
      </c>
      <c r="F33" s="27"/>
      <c r="G33" s="26">
        <f t="shared" si="0"/>
        <v>55.999999999999993</v>
      </c>
      <c r="H33" s="28"/>
    </row>
    <row r="34" spans="1:8" ht="49.5" customHeight="1" thickBot="1" x14ac:dyDescent="0.3">
      <c r="A34" s="44" t="s">
        <v>13</v>
      </c>
      <c r="B34" s="45"/>
      <c r="C34" s="46"/>
      <c r="D34" s="7">
        <v>10</v>
      </c>
      <c r="E34" s="47">
        <v>5.6</v>
      </c>
      <c r="F34" s="48"/>
      <c r="G34" s="47">
        <f t="shared" si="0"/>
        <v>55.999999999999993</v>
      </c>
      <c r="H34" s="48"/>
    </row>
    <row r="35" spans="1:8" ht="19.5" customHeight="1" thickBot="1" x14ac:dyDescent="0.3">
      <c r="A35" s="106" t="s">
        <v>14</v>
      </c>
      <c r="B35" s="107"/>
      <c r="C35" s="107"/>
      <c r="D35" s="9">
        <f>D36+D38+D39+D41+D40+D37+D42</f>
        <v>10185.6</v>
      </c>
      <c r="E35" s="108">
        <f>E36+E37+E38+E39+E40+E41+E42+E44</f>
        <v>7430.3</v>
      </c>
      <c r="F35" s="108"/>
      <c r="G35" s="50">
        <f t="shared" si="0"/>
        <v>72.949065347156761</v>
      </c>
      <c r="H35" s="51"/>
    </row>
    <row r="36" spans="1:8" ht="33.75" customHeight="1" x14ac:dyDescent="0.25">
      <c r="A36" s="29" t="s">
        <v>15</v>
      </c>
      <c r="B36" s="30"/>
      <c r="C36" s="31"/>
      <c r="D36" s="10">
        <v>8330</v>
      </c>
      <c r="E36" s="59">
        <v>5438</v>
      </c>
      <c r="F36" s="60"/>
      <c r="G36" s="34">
        <f t="shared" si="0"/>
        <v>65.282112845138059</v>
      </c>
      <c r="H36" s="35"/>
    </row>
    <row r="37" spans="1:8" ht="33.75" customHeight="1" x14ac:dyDescent="0.25">
      <c r="A37" s="39" t="s">
        <v>44</v>
      </c>
      <c r="B37" s="40"/>
      <c r="C37" s="41"/>
      <c r="D37" s="10">
        <v>0</v>
      </c>
      <c r="E37" s="64">
        <v>2120.4</v>
      </c>
      <c r="F37" s="65"/>
      <c r="G37" s="42" t="e">
        <f t="shared" ref="G37" si="7">E37/D37%</f>
        <v>#DIV/0!</v>
      </c>
      <c r="H37" s="43"/>
    </row>
    <row r="38" spans="1:8" ht="28.2" customHeight="1" x14ac:dyDescent="0.25">
      <c r="A38" s="39" t="s">
        <v>16</v>
      </c>
      <c r="B38" s="40"/>
      <c r="C38" s="41"/>
      <c r="D38" s="11">
        <v>1417</v>
      </c>
      <c r="E38" s="64">
        <v>677</v>
      </c>
      <c r="F38" s="65"/>
      <c r="G38" s="42">
        <f t="shared" si="0"/>
        <v>47.77699364855328</v>
      </c>
      <c r="H38" s="43"/>
    </row>
    <row r="39" spans="1:8" ht="53.25" customHeight="1" x14ac:dyDescent="0.25">
      <c r="A39" s="44" t="s">
        <v>17</v>
      </c>
      <c r="B39" s="45"/>
      <c r="C39" s="46"/>
      <c r="D39" s="12">
        <v>289.60000000000002</v>
      </c>
      <c r="E39" s="55">
        <v>120</v>
      </c>
      <c r="F39" s="56"/>
      <c r="G39" s="47">
        <f t="shared" si="0"/>
        <v>41.436464088397784</v>
      </c>
      <c r="H39" s="48"/>
    </row>
    <row r="40" spans="1:8" ht="47.4" customHeight="1" x14ac:dyDescent="0.25">
      <c r="A40" s="39" t="s">
        <v>41</v>
      </c>
      <c r="B40" s="40"/>
      <c r="C40" s="41"/>
      <c r="D40" s="7">
        <v>21</v>
      </c>
      <c r="E40" s="42">
        <v>11</v>
      </c>
      <c r="F40" s="43"/>
      <c r="G40" s="42">
        <f t="shared" ref="G40" si="8">E40/D40%</f>
        <v>52.38095238095238</v>
      </c>
      <c r="H40" s="43"/>
    </row>
    <row r="41" spans="1:8" ht="33.75" customHeight="1" thickBot="1" x14ac:dyDescent="0.3">
      <c r="A41" s="44" t="s">
        <v>52</v>
      </c>
      <c r="B41" s="45"/>
      <c r="C41" s="46"/>
      <c r="D41" s="7">
        <v>128</v>
      </c>
      <c r="E41" s="49">
        <v>84</v>
      </c>
      <c r="F41" s="49"/>
      <c r="G41" s="49">
        <f t="shared" ref="G41" si="9">E41/D41%</f>
        <v>65.625</v>
      </c>
      <c r="H41" s="49"/>
    </row>
    <row r="42" spans="1:8" ht="19.5" customHeight="1" thickBot="1" x14ac:dyDescent="0.3">
      <c r="A42" s="36" t="s">
        <v>18</v>
      </c>
      <c r="B42" s="37"/>
      <c r="C42" s="38"/>
      <c r="D42" s="4">
        <f>D43</f>
        <v>0</v>
      </c>
      <c r="E42" s="26">
        <f>E43</f>
        <v>246.6</v>
      </c>
      <c r="F42" s="27"/>
      <c r="G42" s="50" t="e">
        <f t="shared" si="0"/>
        <v>#DIV/0!</v>
      </c>
      <c r="H42" s="51"/>
    </row>
    <row r="43" spans="1:8" ht="33.75" customHeight="1" thickBot="1" x14ac:dyDescent="0.3">
      <c r="A43" s="84" t="s">
        <v>19</v>
      </c>
      <c r="B43" s="85"/>
      <c r="C43" s="86"/>
      <c r="D43" s="8">
        <v>0</v>
      </c>
      <c r="E43" s="81">
        <v>246.6</v>
      </c>
      <c r="F43" s="82"/>
      <c r="G43" s="139" t="e">
        <f t="shared" ref="G43" si="10">E43/D43%</f>
        <v>#DIV/0!</v>
      </c>
      <c r="H43" s="140"/>
    </row>
    <row r="44" spans="1:8" ht="51.6" customHeight="1" x14ac:dyDescent="0.25">
      <c r="A44" s="144" t="s">
        <v>67</v>
      </c>
      <c r="B44" s="145"/>
      <c r="C44" s="146"/>
      <c r="D44" s="22">
        <f>D45</f>
        <v>0</v>
      </c>
      <c r="E44" s="147">
        <f>E45</f>
        <v>-1266.7</v>
      </c>
      <c r="F44" s="148"/>
      <c r="G44" s="139" t="e">
        <f t="shared" ref="G44:G45" si="11">E44/D44%</f>
        <v>#DIV/0!</v>
      </c>
      <c r="H44" s="140"/>
    </row>
    <row r="45" spans="1:8" ht="49.2" customHeight="1" x14ac:dyDescent="0.25">
      <c r="A45" s="39" t="s">
        <v>68</v>
      </c>
      <c r="B45" s="40"/>
      <c r="C45" s="41"/>
      <c r="D45" s="6"/>
      <c r="E45" s="138">
        <v>-1266.7</v>
      </c>
      <c r="F45" s="138"/>
      <c r="G45" s="130" t="e">
        <f t="shared" si="11"/>
        <v>#DIV/0!</v>
      </c>
      <c r="H45" s="130"/>
    </row>
    <row r="46" spans="1:8" ht="19.5" customHeight="1" thickBot="1" x14ac:dyDescent="0.3">
      <c r="A46" s="141" t="s">
        <v>20</v>
      </c>
      <c r="B46" s="142"/>
      <c r="C46" s="143"/>
      <c r="D46" s="21">
        <f>D35+D6</f>
        <v>20870</v>
      </c>
      <c r="E46" s="68">
        <f>E35+E6</f>
        <v>9242.9</v>
      </c>
      <c r="F46" s="69"/>
      <c r="G46" s="70">
        <f t="shared" si="0"/>
        <v>44.287973167225687</v>
      </c>
      <c r="H46" s="71"/>
    </row>
    <row r="47" spans="1:8" ht="34.5" customHeight="1" thickBot="1" x14ac:dyDescent="0.3">
      <c r="A47" s="92" t="s">
        <v>21</v>
      </c>
      <c r="B47" s="93"/>
      <c r="C47" s="94"/>
      <c r="D47" s="13"/>
      <c r="E47" s="133"/>
      <c r="F47" s="134"/>
      <c r="G47" s="126"/>
      <c r="H47" s="127"/>
    </row>
    <row r="48" spans="1:8" ht="19.5" customHeight="1" thickBot="1" x14ac:dyDescent="0.3">
      <c r="A48" s="36" t="s">
        <v>22</v>
      </c>
      <c r="B48" s="37"/>
      <c r="C48" s="38"/>
      <c r="D48" s="9">
        <f>D49+D50+D51</f>
        <v>4143.8</v>
      </c>
      <c r="E48" s="66">
        <f>E49+E50+E51</f>
        <v>1871.8</v>
      </c>
      <c r="F48" s="67"/>
      <c r="G48" s="26">
        <f t="shared" si="0"/>
        <v>45.171098991264053</v>
      </c>
      <c r="H48" s="28"/>
    </row>
    <row r="49" spans="1:8" ht="65.25" customHeight="1" x14ac:dyDescent="0.25">
      <c r="A49" s="29" t="s">
        <v>23</v>
      </c>
      <c r="B49" s="30"/>
      <c r="C49" s="31"/>
      <c r="D49" s="10">
        <v>3313.7</v>
      </c>
      <c r="E49" s="59">
        <v>1416.1</v>
      </c>
      <c r="F49" s="60"/>
      <c r="G49" s="34">
        <f t="shared" si="0"/>
        <v>42.734707426743519</v>
      </c>
      <c r="H49" s="35"/>
    </row>
    <row r="50" spans="1:8" ht="19.5" customHeight="1" x14ac:dyDescent="0.25">
      <c r="A50" s="75" t="s">
        <v>69</v>
      </c>
      <c r="B50" s="76"/>
      <c r="C50" s="77"/>
      <c r="D50" s="11">
        <v>110</v>
      </c>
      <c r="E50" s="64">
        <v>0</v>
      </c>
      <c r="F50" s="65"/>
      <c r="G50" s="42">
        <v>0</v>
      </c>
      <c r="H50" s="43"/>
    </row>
    <row r="51" spans="1:8" ht="19.5" customHeight="1" x14ac:dyDescent="0.25">
      <c r="A51" s="89" t="s">
        <v>24</v>
      </c>
      <c r="B51" s="90"/>
      <c r="C51" s="91"/>
      <c r="D51" s="12">
        <v>720.1</v>
      </c>
      <c r="E51" s="55">
        <v>455.7</v>
      </c>
      <c r="F51" s="56"/>
      <c r="G51" s="47">
        <f t="shared" si="0"/>
        <v>63.282877378141919</v>
      </c>
      <c r="H51" s="48"/>
    </row>
    <row r="52" spans="1:8" ht="19.5" customHeight="1" x14ac:dyDescent="0.25">
      <c r="A52" s="128" t="s">
        <v>62</v>
      </c>
      <c r="B52" s="128"/>
      <c r="C52" s="128"/>
      <c r="D52" s="20">
        <v>0</v>
      </c>
      <c r="E52" s="129">
        <v>0</v>
      </c>
      <c r="F52" s="129"/>
      <c r="G52" s="130" t="e">
        <f t="shared" ref="G52" si="12">E52/D52%</f>
        <v>#DIV/0!</v>
      </c>
      <c r="H52" s="130"/>
    </row>
    <row r="53" spans="1:8" ht="19.5" customHeight="1" thickBot="1" x14ac:dyDescent="0.3">
      <c r="A53" s="52" t="s">
        <v>25</v>
      </c>
      <c r="B53" s="53"/>
      <c r="C53" s="54"/>
      <c r="D53" s="21">
        <v>289.60000000000002</v>
      </c>
      <c r="E53" s="68">
        <v>120</v>
      </c>
      <c r="F53" s="69"/>
      <c r="G53" s="70">
        <f t="shared" si="0"/>
        <v>41.436464088397784</v>
      </c>
      <c r="H53" s="71"/>
    </row>
    <row r="54" spans="1:8" ht="35.25" customHeight="1" thickBot="1" x14ac:dyDescent="0.3">
      <c r="A54" s="36" t="s">
        <v>26</v>
      </c>
      <c r="B54" s="37"/>
      <c r="C54" s="38"/>
      <c r="D54" s="9">
        <v>377.6</v>
      </c>
      <c r="E54" s="66">
        <v>237.4</v>
      </c>
      <c r="F54" s="67"/>
      <c r="G54" s="26">
        <f t="shared" si="0"/>
        <v>62.870762711864401</v>
      </c>
      <c r="H54" s="28"/>
    </row>
    <row r="55" spans="1:8" ht="19.5" customHeight="1" thickBot="1" x14ac:dyDescent="0.3">
      <c r="A55" s="36" t="s">
        <v>27</v>
      </c>
      <c r="B55" s="37"/>
      <c r="C55" s="38"/>
      <c r="D55" s="9">
        <f>D56+D57+D58+D59</f>
        <v>11076.900000000001</v>
      </c>
      <c r="E55" s="66">
        <f t="shared" ref="E55" si="13">E56+E57+E58+E59</f>
        <v>6587.6</v>
      </c>
      <c r="F55" s="67"/>
      <c r="G55" s="26">
        <f t="shared" si="0"/>
        <v>59.471512787873856</v>
      </c>
      <c r="H55" s="28"/>
    </row>
    <row r="56" spans="1:8" ht="19.5" customHeight="1" x14ac:dyDescent="0.25">
      <c r="A56" s="72" t="s">
        <v>28</v>
      </c>
      <c r="B56" s="73"/>
      <c r="C56" s="74"/>
      <c r="D56" s="10">
        <v>2397</v>
      </c>
      <c r="E56" s="59">
        <v>2269.5</v>
      </c>
      <c r="F56" s="60"/>
      <c r="G56" s="34">
        <f t="shared" si="0"/>
        <v>94.680851063829792</v>
      </c>
      <c r="H56" s="35"/>
    </row>
    <row r="57" spans="1:8" ht="19.5" customHeight="1" x14ac:dyDescent="0.25">
      <c r="A57" s="75" t="s">
        <v>42</v>
      </c>
      <c r="B57" s="76"/>
      <c r="C57" s="77"/>
      <c r="D57" s="10">
        <v>151.80000000000001</v>
      </c>
      <c r="E57" s="64">
        <v>0</v>
      </c>
      <c r="F57" s="65"/>
      <c r="G57" s="42">
        <f t="shared" ref="G57" si="14">E57/D57%</f>
        <v>0</v>
      </c>
      <c r="H57" s="43"/>
    </row>
    <row r="58" spans="1:8" ht="19.5" customHeight="1" x14ac:dyDescent="0.25">
      <c r="A58" s="75" t="s">
        <v>29</v>
      </c>
      <c r="B58" s="76"/>
      <c r="C58" s="77"/>
      <c r="D58" s="11">
        <v>2135.8000000000002</v>
      </c>
      <c r="E58" s="64">
        <v>993.7</v>
      </c>
      <c r="F58" s="65"/>
      <c r="G58" s="42">
        <f t="shared" si="0"/>
        <v>46.525891937447327</v>
      </c>
      <c r="H58" s="43"/>
    </row>
    <row r="59" spans="1:8" ht="34.5" customHeight="1" thickBot="1" x14ac:dyDescent="0.3">
      <c r="A59" s="44" t="s">
        <v>30</v>
      </c>
      <c r="B59" s="45"/>
      <c r="C59" s="46"/>
      <c r="D59" s="12">
        <v>6392.3</v>
      </c>
      <c r="E59" s="55">
        <v>3324.4</v>
      </c>
      <c r="F59" s="56"/>
      <c r="G59" s="47">
        <f t="shared" si="0"/>
        <v>52.006320103874977</v>
      </c>
      <c r="H59" s="48"/>
    </row>
    <row r="60" spans="1:8" ht="19.5" customHeight="1" thickBot="1" x14ac:dyDescent="0.3">
      <c r="A60" s="23" t="s">
        <v>31</v>
      </c>
      <c r="B60" s="24"/>
      <c r="C60" s="25"/>
      <c r="D60" s="9">
        <v>0</v>
      </c>
      <c r="E60" s="66">
        <v>0</v>
      </c>
      <c r="F60" s="67"/>
      <c r="G60" s="26"/>
      <c r="H60" s="28"/>
    </row>
    <row r="61" spans="1:8" ht="19.5" customHeight="1" thickBot="1" x14ac:dyDescent="0.3">
      <c r="A61" s="23" t="s">
        <v>32</v>
      </c>
      <c r="B61" s="24"/>
      <c r="C61" s="25"/>
      <c r="D61" s="9">
        <f t="shared" si="3"/>
        <v>9009.2999999999993</v>
      </c>
      <c r="E61" s="66">
        <f t="shared" si="4"/>
        <v>3727.9</v>
      </c>
      <c r="F61" s="67"/>
      <c r="G61" s="26">
        <f t="shared" si="0"/>
        <v>41.378353479182628</v>
      </c>
      <c r="H61" s="28"/>
    </row>
    <row r="62" spans="1:8" ht="16.2" thickBot="1" x14ac:dyDescent="0.3">
      <c r="A62" s="78" t="s">
        <v>33</v>
      </c>
      <c r="B62" s="79"/>
      <c r="C62" s="80"/>
      <c r="D62" s="15">
        <v>9009.2999999999993</v>
      </c>
      <c r="E62" s="87">
        <v>3727.9</v>
      </c>
      <c r="F62" s="88"/>
      <c r="G62" s="81">
        <f t="shared" si="0"/>
        <v>41.378353479182628</v>
      </c>
      <c r="H62" s="82"/>
    </row>
    <row r="63" spans="1:8" ht="19.5" customHeight="1" thickBot="1" x14ac:dyDescent="0.3">
      <c r="A63" s="23" t="s">
        <v>34</v>
      </c>
      <c r="B63" s="24"/>
      <c r="C63" s="25"/>
      <c r="D63" s="9">
        <f>D64+D65</f>
        <v>681</v>
      </c>
      <c r="E63" s="66">
        <f>E64+E65</f>
        <v>295.10000000000002</v>
      </c>
      <c r="F63" s="67"/>
      <c r="G63" s="26">
        <f t="shared" si="0"/>
        <v>43.333333333333336</v>
      </c>
      <c r="H63" s="28"/>
    </row>
    <row r="64" spans="1:8" ht="15.6" x14ac:dyDescent="0.25">
      <c r="A64" s="72" t="s">
        <v>36</v>
      </c>
      <c r="B64" s="73"/>
      <c r="C64" s="74"/>
      <c r="D64" s="10">
        <v>661</v>
      </c>
      <c r="E64" s="59">
        <v>280.10000000000002</v>
      </c>
      <c r="F64" s="60"/>
      <c r="G64" s="34">
        <f t="shared" si="0"/>
        <v>42.375189107413014</v>
      </c>
      <c r="H64" s="35"/>
    </row>
    <row r="65" spans="1:8" ht="16.2" thickBot="1" x14ac:dyDescent="0.3">
      <c r="A65" s="100" t="s">
        <v>37</v>
      </c>
      <c r="B65" s="101"/>
      <c r="C65" s="102"/>
      <c r="D65" s="12">
        <v>20</v>
      </c>
      <c r="E65" s="55">
        <v>15</v>
      </c>
      <c r="F65" s="56"/>
      <c r="G65" s="47">
        <f t="shared" si="0"/>
        <v>75</v>
      </c>
      <c r="H65" s="48"/>
    </row>
    <row r="66" spans="1:8" ht="19.5" customHeight="1" thickBot="1" x14ac:dyDescent="0.3">
      <c r="A66" s="96" t="s">
        <v>35</v>
      </c>
      <c r="B66" s="97"/>
      <c r="C66" s="97"/>
      <c r="D66" s="16">
        <v>0</v>
      </c>
      <c r="E66" s="98">
        <v>0</v>
      </c>
      <c r="F66" s="99"/>
      <c r="G66" s="57"/>
      <c r="H66" s="58"/>
    </row>
    <row r="67" spans="1:8" ht="29.25" customHeight="1" thickBot="1" x14ac:dyDescent="0.3">
      <c r="A67" s="92" t="s">
        <v>38</v>
      </c>
      <c r="B67" s="93"/>
      <c r="C67" s="94"/>
      <c r="D67" s="9">
        <f>D48+D53+D54+D55+D61+D63+D52</f>
        <v>25578.2</v>
      </c>
      <c r="E67" s="66">
        <f>E48+E53+E54+E55+E60+E61+E63+E66</f>
        <v>12839.8</v>
      </c>
      <c r="F67" s="67"/>
      <c r="G67" s="26">
        <f t="shared" si="0"/>
        <v>50.198215668029803</v>
      </c>
      <c r="H67" s="28"/>
    </row>
    <row r="68" spans="1:8" ht="29.25" customHeight="1" thickBot="1" x14ac:dyDescent="0.3">
      <c r="A68" s="92" t="s">
        <v>39</v>
      </c>
      <c r="B68" s="93"/>
      <c r="C68" s="94"/>
      <c r="D68" s="9"/>
      <c r="E68" s="66">
        <f>E46-E67</f>
        <v>-3596.8999999999996</v>
      </c>
      <c r="F68" s="67"/>
      <c r="G68" s="95" t="s">
        <v>47</v>
      </c>
      <c r="H68" s="28"/>
    </row>
  </sheetData>
  <mergeCells count="197">
    <mergeCell ref="G45:H45"/>
    <mergeCell ref="A44:C44"/>
    <mergeCell ref="E44:F44"/>
    <mergeCell ref="G44:H44"/>
    <mergeCell ref="A52:C52"/>
    <mergeCell ref="E52:F52"/>
    <mergeCell ref="G52:H52"/>
    <mergeCell ref="A20:C20"/>
    <mergeCell ref="E20:F20"/>
    <mergeCell ref="G20:H20"/>
    <mergeCell ref="A21:C21"/>
    <mergeCell ref="E21:F21"/>
    <mergeCell ref="G21:H21"/>
    <mergeCell ref="E42:F42"/>
    <mergeCell ref="A46:C46"/>
    <mergeCell ref="E46:F46"/>
    <mergeCell ref="G46:H46"/>
    <mergeCell ref="A47:C47"/>
    <mergeCell ref="E47:F47"/>
    <mergeCell ref="G47:H47"/>
    <mergeCell ref="E27:F27"/>
    <mergeCell ref="G27:H27"/>
    <mergeCell ref="A38:C38"/>
    <mergeCell ref="E38:F38"/>
    <mergeCell ref="G38:H38"/>
    <mergeCell ref="A39:C39"/>
    <mergeCell ref="A45:C45"/>
    <mergeCell ref="E45:F45"/>
    <mergeCell ref="A3:H3"/>
    <mergeCell ref="A4:C4"/>
    <mergeCell ref="D1:H1"/>
    <mergeCell ref="G18:H18"/>
    <mergeCell ref="A19:C19"/>
    <mergeCell ref="E19:F19"/>
    <mergeCell ref="E4:F4"/>
    <mergeCell ref="G4:H4"/>
    <mergeCell ref="G5:H5"/>
    <mergeCell ref="E15:F15"/>
    <mergeCell ref="G15:H15"/>
    <mergeCell ref="A16:C16"/>
    <mergeCell ref="A17:C17"/>
    <mergeCell ref="E16:F16"/>
    <mergeCell ref="G6:H6"/>
    <mergeCell ref="A5:C5"/>
    <mergeCell ref="E5:F5"/>
    <mergeCell ref="A6:C6"/>
    <mergeCell ref="E6:F6"/>
    <mergeCell ref="A9:C9"/>
    <mergeCell ref="E9:F9"/>
    <mergeCell ref="G9:H9"/>
    <mergeCell ref="E11:F11"/>
    <mergeCell ref="G11:H11"/>
    <mergeCell ref="E28:F28"/>
    <mergeCell ref="A29:C29"/>
    <mergeCell ref="G34:H34"/>
    <mergeCell ref="A32:C32"/>
    <mergeCell ref="E32:F32"/>
    <mergeCell ref="G32:H32"/>
    <mergeCell ref="A33:C33"/>
    <mergeCell ref="G33:H33"/>
    <mergeCell ref="E30:F30"/>
    <mergeCell ref="A28:C28"/>
    <mergeCell ref="A31:C31"/>
    <mergeCell ref="E31:F31"/>
    <mergeCell ref="G31:H31"/>
    <mergeCell ref="E24:F24"/>
    <mergeCell ref="G24:H24"/>
    <mergeCell ref="E25:F25"/>
    <mergeCell ref="A26:C26"/>
    <mergeCell ref="A18:C18"/>
    <mergeCell ref="A15:C15"/>
    <mergeCell ref="G57:H57"/>
    <mergeCell ref="G40:H40"/>
    <mergeCell ref="A40:C40"/>
    <mergeCell ref="A48:C48"/>
    <mergeCell ref="E48:F48"/>
    <mergeCell ref="G48:H48"/>
    <mergeCell ref="A49:C49"/>
    <mergeCell ref="E49:F49"/>
    <mergeCell ref="G49:H49"/>
    <mergeCell ref="A50:C50"/>
    <mergeCell ref="E50:F50"/>
    <mergeCell ref="G50:H50"/>
    <mergeCell ref="A35:C35"/>
    <mergeCell ref="E35:F35"/>
    <mergeCell ref="G35:H35"/>
    <mergeCell ref="A34:C34"/>
    <mergeCell ref="E34:F34"/>
    <mergeCell ref="A42:C42"/>
    <mergeCell ref="A68:C68"/>
    <mergeCell ref="E68:F68"/>
    <mergeCell ref="G68:H68"/>
    <mergeCell ref="A63:C63"/>
    <mergeCell ref="E63:F63"/>
    <mergeCell ref="G63:H63"/>
    <mergeCell ref="A64:C64"/>
    <mergeCell ref="E64:F64"/>
    <mergeCell ref="G64:H64"/>
    <mergeCell ref="A66:C66"/>
    <mergeCell ref="E66:F66"/>
    <mergeCell ref="G66:H66"/>
    <mergeCell ref="A65:C65"/>
    <mergeCell ref="E65:F65"/>
    <mergeCell ref="G65:H65"/>
    <mergeCell ref="E67:F67"/>
    <mergeCell ref="A67:C67"/>
    <mergeCell ref="G67:H67"/>
    <mergeCell ref="A62:C62"/>
    <mergeCell ref="E40:F40"/>
    <mergeCell ref="E29:F29"/>
    <mergeCell ref="G28:H28"/>
    <mergeCell ref="G29:H29"/>
    <mergeCell ref="E22:F22"/>
    <mergeCell ref="G22:H22"/>
    <mergeCell ref="A43:C43"/>
    <mergeCell ref="E43:F43"/>
    <mergeCell ref="G43:H43"/>
    <mergeCell ref="A23:C23"/>
    <mergeCell ref="E23:F23"/>
    <mergeCell ref="G23:H23"/>
    <mergeCell ref="A25:C25"/>
    <mergeCell ref="A41:C41"/>
    <mergeCell ref="E62:F62"/>
    <mergeCell ref="G62:H62"/>
    <mergeCell ref="A51:C51"/>
    <mergeCell ref="E51:F51"/>
    <mergeCell ref="G51:H51"/>
    <mergeCell ref="A59:C59"/>
    <mergeCell ref="E59:F59"/>
    <mergeCell ref="E60:F60"/>
    <mergeCell ref="G60:H60"/>
    <mergeCell ref="A61:C61"/>
    <mergeCell ref="E61:F61"/>
    <mergeCell ref="G61:H61"/>
    <mergeCell ref="E18:F18"/>
    <mergeCell ref="G59:H59"/>
    <mergeCell ref="A53:C53"/>
    <mergeCell ref="E53:F53"/>
    <mergeCell ref="G53:H53"/>
    <mergeCell ref="A54:C54"/>
    <mergeCell ref="E54:F54"/>
    <mergeCell ref="G54:H54"/>
    <mergeCell ref="A55:C55"/>
    <mergeCell ref="E58:F58"/>
    <mergeCell ref="G58:H58"/>
    <mergeCell ref="E55:F55"/>
    <mergeCell ref="G55:H55"/>
    <mergeCell ref="A56:C56"/>
    <mergeCell ref="A60:C60"/>
    <mergeCell ref="E56:F56"/>
    <mergeCell ref="G56:H56"/>
    <mergeCell ref="A58:C58"/>
    <mergeCell ref="A57:C57"/>
    <mergeCell ref="E57:F57"/>
    <mergeCell ref="G26:H26"/>
    <mergeCell ref="G16:H16"/>
    <mergeCell ref="E14:F14"/>
    <mergeCell ref="G41:H41"/>
    <mergeCell ref="E41:F41"/>
    <mergeCell ref="G42:H42"/>
    <mergeCell ref="G19:H19"/>
    <mergeCell ref="A22:C22"/>
    <mergeCell ref="G25:H25"/>
    <mergeCell ref="E39:F39"/>
    <mergeCell ref="G39:H39"/>
    <mergeCell ref="G30:H30"/>
    <mergeCell ref="A36:C36"/>
    <mergeCell ref="E36:F36"/>
    <mergeCell ref="G36:H36"/>
    <mergeCell ref="A30:C30"/>
    <mergeCell ref="E26:F26"/>
    <mergeCell ref="A27:C27"/>
    <mergeCell ref="A37:C37"/>
    <mergeCell ref="E37:F37"/>
    <mergeCell ref="G37:H37"/>
    <mergeCell ref="E33:F33"/>
    <mergeCell ref="E17:F17"/>
    <mergeCell ref="G17:H17"/>
    <mergeCell ref="A24:C24"/>
    <mergeCell ref="A7:C7"/>
    <mergeCell ref="E7:F7"/>
    <mergeCell ref="G7:H7"/>
    <mergeCell ref="A8:C8"/>
    <mergeCell ref="E8:F8"/>
    <mergeCell ref="G8:H8"/>
    <mergeCell ref="A14:C14"/>
    <mergeCell ref="G14:H14"/>
    <mergeCell ref="A10:C10"/>
    <mergeCell ref="E10:F10"/>
    <mergeCell ref="G10:H10"/>
    <mergeCell ref="A12:C12"/>
    <mergeCell ref="E12:F12"/>
    <mergeCell ref="G12:H12"/>
    <mergeCell ref="A11:C11"/>
    <mergeCell ref="A13:C13"/>
    <mergeCell ref="E13:F13"/>
    <mergeCell ref="G13:H13"/>
  </mergeCells>
  <pageMargins left="1.1811023622047245" right="0.39370078740157483" top="0.78740157480314965" bottom="0.39370078740157483" header="0.47" footer="0"/>
  <pageSetup paperSize="9" fitToHeight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2022-10-07T10:37:50Z</cp:lastPrinted>
  <dcterms:created xsi:type="dcterms:W3CDTF">2017-04-12T05:49:43Z</dcterms:created>
  <dcterms:modified xsi:type="dcterms:W3CDTF">2023-10-11T06:09:49Z</dcterms:modified>
</cp:coreProperties>
</file>